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135"/>
  </bookViews>
  <sheets>
    <sheet name="OPĆI DIO-UKUPNO" sheetId="18" r:id="rId1"/>
    <sheet name="OPĆI DIO-UFRI" sheetId="16" r:id="rId2"/>
    <sheet name="OPĆI DIO-FZS" sheetId="2" r:id="rId3"/>
    <sheet name="OPĆI DIO-TFRI" sheetId="3" r:id="rId4"/>
    <sheet name="OPĆI DIO-MEDRI" sheetId="4" r:id="rId5"/>
    <sheet name="OPĆI DIO-SURI" sheetId="5" r:id="rId6"/>
    <sheet name="OPĆI DIO-PRAVRI" sheetId="6" r:id="rId7"/>
    <sheet name="OPĆI DIO-FMTU" sheetId="7" r:id="rId8"/>
    <sheet name="OPĆI DIO-GRADRI" sheetId="8" r:id="rId9"/>
    <sheet name="OPĆI DIO-FFRI" sheetId="9" r:id="rId10"/>
    <sheet name="OPĆI DIO-EFRI" sheetId="10" r:id="rId11"/>
    <sheet name="OPĆI DIO-SVKRI" sheetId="19" r:id="rId12"/>
    <sheet name="OPĆI DIO-APURI" sheetId="12" r:id="rId13"/>
    <sheet name="OPĆI DIO-PFRI" sheetId="17" r:id="rId14"/>
  </sheets>
  <definedNames>
    <definedName name="SAPBEXhrIndnt" hidden="1">1</definedName>
    <definedName name="SAPBEXrevision" hidden="1">1</definedName>
    <definedName name="SAPBEXsysID" hidden="1">"PBW"</definedName>
    <definedName name="SAPBEXwbID" hidden="1">"C7P4ZZNWMVNLSDLB24HAO64UB"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8" l="1"/>
  <c r="D16" i="18"/>
  <c r="D26" i="18" s="1"/>
  <c r="D13" i="18"/>
  <c r="C10" i="18"/>
  <c r="C16" i="18"/>
  <c r="C14" i="18"/>
  <c r="C19" i="18"/>
  <c r="D19" i="18"/>
  <c r="B19" i="18"/>
  <c r="C26" i="18" l="1"/>
  <c r="B26" i="18"/>
</calcChain>
</file>

<file path=xl/sharedStrings.xml><?xml version="1.0" encoding="utf-8"?>
<sst xmlns="http://schemas.openxmlformats.org/spreadsheetml/2006/main" count="428" uniqueCount="96">
  <si>
    <t>SVEUČILIŠTE U RIJECI  UČITELJSKI FAKULTET U RIJECI</t>
  </si>
  <si>
    <t>PRIJEDLOG FINANCIJSKOG PLANA  ZA 2017. I PROJEKCIJA PLANA ZA  2018. I 2019. GODINU</t>
  </si>
  <si>
    <t>OPĆI DIO</t>
  </si>
  <si>
    <t>Prijedlog plana 
za 2017.</t>
  </si>
  <si>
    <t>Projekcija plana
za 2018.</t>
  </si>
  <si>
    <t>Projekcija plana 
za 2019.</t>
  </si>
  <si>
    <t>PRIHODI UKUPNO</t>
  </si>
  <si>
    <t>PRIHODI POSLOVANJA</t>
  </si>
  <si>
    <t>PRIHODI OD NEFINANCIJSKE IMOVINE</t>
  </si>
  <si>
    <t>RASHODI UKUPNO</t>
  </si>
  <si>
    <t>RASHODI  POSLOVANJA</t>
  </si>
  <si>
    <t>RASHODI ZA NEFINANCIJSKU IMOVINU</t>
  </si>
  <si>
    <t>RAZLIKA - VIŠAK / MANJAK</t>
  </si>
  <si>
    <t>VIŠAK/MANJAK IZ PRETHODNE GODINE</t>
  </si>
  <si>
    <t>PRIMICI OD FINANCIJSKE IMOVINE I ZADUŽIVANJA</t>
  </si>
  <si>
    <t>IZDACI ZA FINANCIJSKU IMOVINU I OTPLATE ZAJMOVA</t>
  </si>
  <si>
    <t>NETO FINANCIRANJE</t>
  </si>
  <si>
    <t>VIŠAK / MANJAK + NETO FINANCIRANJE</t>
  </si>
  <si>
    <t>U Rijeci, 02.12.2016</t>
  </si>
  <si>
    <t>Kontakt osoba: Jadranka Žic Veletanlić</t>
  </si>
  <si>
    <t xml:space="preserve">         Dekan:</t>
  </si>
  <si>
    <t>e-mail adresa: jadranka@ufri.hr</t>
  </si>
  <si>
    <t>Tel: 051 265855</t>
  </si>
  <si>
    <t>M.P.</t>
  </si>
  <si>
    <t>Izv.prof.dr.sc. Lidija Vujičić</t>
  </si>
  <si>
    <t>FAKULTET ZDRAVSTVENIH STUDIJA</t>
  </si>
  <si>
    <t>U Rijeci, 01.12.2016.</t>
  </si>
  <si>
    <t>Kontakt osoba:  Vnaja Župan</t>
  </si>
  <si>
    <t>Dekan:</t>
  </si>
  <si>
    <t>e-mail adresa:  vanja.zupan@uniri.hr</t>
  </si>
  <si>
    <t>Prof.dr.sc. Alan šustić</t>
  </si>
  <si>
    <t xml:space="preserve">Tel: </t>
  </si>
  <si>
    <t>Naziv sastavnice: Tehnički fakultet Rijeka</t>
  </si>
  <si>
    <t>U Rijeci, 02.12.2016.</t>
  </si>
  <si>
    <t>Kontakt osoba:  Ana Mirković Pavlović</t>
  </si>
  <si>
    <t>Dekanica:</t>
  </si>
  <si>
    <t>e-mail adresa: financ.sluzba@riteh.hr</t>
  </si>
  <si>
    <t>Tel: 651-423</t>
  </si>
  <si>
    <t>Prof. dr. sc. Jasna Prpić-Oršić</t>
  </si>
  <si>
    <t>MEDICINSKI FAKULTET U RIJECI</t>
  </si>
  <si>
    <t>Kontakt osoba:  Aleksandar Đukić</t>
  </si>
  <si>
    <t>e-mail adresa: aleksandar.dukic@medri.uniri.hr</t>
  </si>
  <si>
    <t>Tel: 051/651-116</t>
  </si>
  <si>
    <t>Prof. dr. sc. Tomislav Rukavina</t>
  </si>
  <si>
    <t>Sveučilište u Rijeci (Rektorat, Odjeli, zajedničke službe na Kampusu)</t>
  </si>
  <si>
    <t xml:space="preserve">Pravni fakultet Sveučilišta u Rijeci </t>
  </si>
  <si>
    <t>U Rijeci, 2.12.2016.g.</t>
  </si>
  <si>
    <t xml:space="preserve">Kontakt osoba:  Dubravka Zatezalo, dipl.oec. </t>
  </si>
  <si>
    <t xml:space="preserve">e-mail adresa: racunovodstvo@pravri.hr </t>
  </si>
  <si>
    <t>Tel: 051 359 508</t>
  </si>
  <si>
    <t xml:space="preserve">Prof.dr.sc. Eduard Kunštek </t>
  </si>
  <si>
    <t>Naziv sastavnice  Fakultet za menadžment u turizmu i ugostiteljstvu Opatija</t>
  </si>
  <si>
    <t>U Rijeci,  01.12.2016.</t>
  </si>
  <si>
    <t xml:space="preserve">Kontakt osoba: Ivo Mogorović  </t>
  </si>
  <si>
    <t>e-mail adresa:  Ivo.Mogorovic@fthm.hr</t>
  </si>
  <si>
    <t>Prof dr sc. Dora Smolčić Jurdana</t>
  </si>
  <si>
    <t>Tel:  051 294708</t>
  </si>
  <si>
    <t>GRAĐEVINSKI FAKULTET U RIJECI</t>
  </si>
  <si>
    <t>U Rijeci, 2. prosinca 2017.</t>
  </si>
  <si>
    <t>Kontakt osoba:  Nataša Ilić-Huserik</t>
  </si>
  <si>
    <t>e-mail adresa: nilic@gradri.uniri.hr</t>
  </si>
  <si>
    <t>Tel: 265-912</t>
  </si>
  <si>
    <t>Izv.prof.dr.sc. Ivana Štimac Grandić</t>
  </si>
  <si>
    <t>Naziv sastavnice</t>
  </si>
  <si>
    <t>FILOZOFSKI FAKULTET U RIJECI</t>
  </si>
  <si>
    <t>U Rijeci, 2. 12. 2016.</t>
  </si>
  <si>
    <t>Kontakt osoba:  Božo Perić</t>
  </si>
  <si>
    <t>e-mail adresa: bperic@ffri.hr</t>
  </si>
  <si>
    <t>Tel: 265 850</t>
  </si>
  <si>
    <t>izv. prof. dr. sc. Ines Srdoč-Konestra</t>
  </si>
  <si>
    <t>Kontakt osoba:  Vanja Tatalović</t>
  </si>
  <si>
    <t>e-mail adresa: vanja@efri.hr</t>
  </si>
  <si>
    <t>Izv.prof.dr.sc. Alen Host</t>
  </si>
  <si>
    <t>Tel: 355 109</t>
  </si>
  <si>
    <t>SVEUČILIŠNA KNJIŽNICA RIJEKA</t>
  </si>
  <si>
    <t>U Rijeci, 2.12.2016.</t>
  </si>
  <si>
    <t>Kontakt osoba:  Vlatka Telenta</t>
  </si>
  <si>
    <t>Ravnatelj:</t>
  </si>
  <si>
    <t>e-mail adresa: vtelenta@svkri.hr</t>
  </si>
  <si>
    <t>Tel: 336-911/int.103</t>
  </si>
  <si>
    <t>Senka Tomljanović, viši knjiž.</t>
  </si>
  <si>
    <t>AKADEMIJA PRIMIJENJENIH UMJETNOSTI</t>
  </si>
  <si>
    <t>Kontakt osoba:  Vesna Malenica</t>
  </si>
  <si>
    <t>e-mail adresa: vesna.malenica@apuri.uniri.hr</t>
  </si>
  <si>
    <t>Tel: 051/228-883</t>
  </si>
  <si>
    <t>Izv. prof. art. Letricija Linardić</t>
  </si>
  <si>
    <t>POMORSKI FAKULTET U RIJECI</t>
  </si>
  <si>
    <t>Kontakt osoba:  Mihaela Rogić Gavrić</t>
  </si>
  <si>
    <t>e-mail adresa: mirogic@pfri.hr</t>
  </si>
  <si>
    <t>Tel: 051/338411</t>
  </si>
  <si>
    <t>Izv.prof.dr.sc. Alen Jugović</t>
  </si>
  <si>
    <t xml:space="preserve">e-mail adresa: </t>
  </si>
  <si>
    <t xml:space="preserve">Kontakt osoba:  </t>
  </si>
  <si>
    <t xml:space="preserve">U Rijeci, </t>
  </si>
  <si>
    <t xml:space="preserve">SVEUKUPNO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</si>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</sst>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n&quot;;[Red]\-#,##0.00\ &quot;kn&quot;"/>
  </numFmts>
  <fonts count="16" x14ac:knownFonts="1">
    <font>
      <sz val="10"/>
      <color indexed="8"/>
      <name val="MS Sans Serif"/>
      <charset val="238"/>
    </font>
    <font>
      <b/>
      <sz val="11"/>
      <color theme="0"/>
      <name val="Calibri"/>
      <family val="2"/>
      <charset val="238"/>
      <scheme val="minor"/>
    </font>
    <font>
      <b/>
      <i/>
      <sz val="10"/>
      <color indexed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64">
    <xf numFmtId="0" fontId="0" fillId="0" borderId="0" xfId="0"/>
    <xf numFmtId="0" fontId="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3" fontId="7" fillId="3" borderId="3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right" vertical="center"/>
    </xf>
    <xf numFmtId="0" fontId="8" fillId="0" borderId="3" xfId="0" quotePrefix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3" xfId="0" quotePrefix="1" applyNumberFormat="1" applyFont="1" applyFill="1" applyBorder="1" applyAlignment="1" applyProtection="1">
      <alignment horizontal="left" vertical="center" wrapText="1"/>
    </xf>
    <xf numFmtId="3" fontId="8" fillId="3" borderId="3" xfId="0" applyNumberFormat="1" applyFont="1" applyFill="1" applyBorder="1" applyAlignment="1" applyProtection="1">
      <alignment horizontal="righ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3" fontId="7" fillId="4" borderId="3" xfId="0" applyNumberFormat="1" applyFont="1" applyFill="1" applyBorder="1" applyAlignment="1">
      <alignment horizontal="right" vertical="center"/>
    </xf>
    <xf numFmtId="3" fontId="7" fillId="4" borderId="3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vertical="center"/>
    </xf>
    <xf numFmtId="0" fontId="7" fillId="0" borderId="4" xfId="0" quotePrefix="1" applyFont="1" applyBorder="1" applyAlignment="1">
      <alignment horizontal="left" vertical="center"/>
    </xf>
    <xf numFmtId="0" fontId="3" fillId="0" borderId="4" xfId="0" applyNumberFormat="1" applyFont="1" applyFill="1" applyBorder="1" applyAlignment="1" applyProtection="1">
      <alignment vertical="center"/>
    </xf>
    <xf numFmtId="0" fontId="1" fillId="2" borderId="2" xfId="0" quotePrefix="1" applyNumberFormat="1" applyFont="1" applyFill="1" applyBorder="1" applyAlignment="1" applyProtection="1">
      <alignment horizontal="left" vertical="center" wrapText="1"/>
    </xf>
    <xf numFmtId="3" fontId="1" fillId="2" borderId="2" xfId="0" applyNumberFormat="1" applyFont="1" applyFill="1" applyBorder="1" applyAlignment="1">
      <alignment horizontal="right" vertical="center"/>
    </xf>
    <xf numFmtId="8" fontId="3" fillId="0" borderId="0" xfId="0" applyNumberFormat="1" applyFont="1" applyFill="1" applyBorder="1" applyAlignment="1" applyProtection="1">
      <alignment vertical="center"/>
    </xf>
    <xf numFmtId="0" fontId="7" fillId="0" borderId="0" xfId="0" quotePrefix="1" applyNumberFormat="1" applyFont="1" applyFill="1" applyBorder="1" applyAlignment="1" applyProtection="1">
      <alignment horizontal="left" vertical="center" wrapText="1"/>
    </xf>
    <xf numFmtId="0" fontId="11" fillId="0" borderId="0" xfId="1" applyFont="1"/>
    <xf numFmtId="0" fontId="11" fillId="0" borderId="0" xfId="1" applyFont="1" applyBorder="1"/>
    <xf numFmtId="0" fontId="12" fillId="0" borderId="0" xfId="1" applyFont="1"/>
    <xf numFmtId="0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vertical="center"/>
    </xf>
    <xf numFmtId="49" fontId="11" fillId="0" borderId="0" xfId="1" applyNumberFormat="1" applyFont="1" applyBorder="1" applyAlignment="1"/>
    <xf numFmtId="0" fontId="11" fillId="0" borderId="0" xfId="1" applyFont="1" applyBorder="1" applyAlignment="1"/>
    <xf numFmtId="49" fontId="11" fillId="0" borderId="0" xfId="1" applyNumberFormat="1" applyFont="1" applyBorder="1"/>
    <xf numFmtId="0" fontId="12" fillId="0" borderId="0" xfId="1" applyFont="1" applyBorder="1"/>
    <xf numFmtId="0" fontId="11" fillId="0" borderId="0" xfId="1" applyFont="1" applyFill="1" applyBorder="1"/>
    <xf numFmtId="0" fontId="13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49" fontId="12" fillId="0" borderId="0" xfId="1" applyNumberFormat="1" applyFont="1" applyBorder="1" applyAlignment="1"/>
    <xf numFmtId="49" fontId="12" fillId="0" borderId="0" xfId="1" applyNumberFormat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/>
    <xf numFmtId="0" fontId="12" fillId="0" borderId="0" xfId="0" applyFont="1" applyAlignment="1"/>
    <xf numFmtId="0" fontId="12" fillId="0" borderId="0" xfId="1" applyFont="1" applyFill="1" applyBorder="1"/>
    <xf numFmtId="0" fontId="12" fillId="0" borderId="0" xfId="1" applyFont="1" applyAlignment="1">
      <alignment horizontal="center"/>
    </xf>
    <xf numFmtId="3" fontId="3" fillId="0" borderId="0" xfId="0" applyNumberFormat="1" applyFont="1" applyFill="1" applyBorder="1" applyAlignment="1" applyProtection="1">
      <alignment vertical="center"/>
    </xf>
    <xf numFmtId="0" fontId="12" fillId="0" borderId="0" xfId="1" applyFont="1" applyBorder="1" applyAlignment="1">
      <alignment horizontal="center"/>
    </xf>
    <xf numFmtId="0" fontId="15" fillId="0" borderId="0" xfId="0" applyNumberFormat="1" applyFont="1" applyFill="1" applyBorder="1" applyAlignment="1" applyProtection="1">
      <alignment vertical="center"/>
    </xf>
    <xf numFmtId="1" fontId="1" fillId="2" borderId="2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7" fillId="0" borderId="0" xfId="0" quotePrefix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12" fillId="0" borderId="5" xfId="1" applyFont="1" applyBorder="1" applyAlignment="1"/>
    <xf numFmtId="0" fontId="0" fillId="0" borderId="5" xfId="0" applyNumberFormat="1" applyFill="1" applyBorder="1" applyAlignment="1" applyProtection="1"/>
    <xf numFmtId="0" fontId="12" fillId="0" borderId="6" xfId="1" applyFont="1" applyBorder="1" applyAlignment="1">
      <alignment horizontal="center"/>
    </xf>
    <xf numFmtId="0" fontId="0" fillId="0" borderId="6" xfId="0" applyNumberFormat="1" applyFill="1" applyBorder="1" applyAlignment="1" applyProtection="1">
      <alignment horizontal="center"/>
    </xf>
    <xf numFmtId="0" fontId="12" fillId="0" borderId="0" xfId="1" applyFont="1" applyBorder="1" applyAlignment="1">
      <alignment horizontal="center"/>
    </xf>
    <xf numFmtId="0" fontId="0" fillId="0" borderId="0" xfId="0" applyNumberFormat="1" applyFill="1" applyBorder="1" applyAlignment="1" applyProtection="1"/>
  </cellXfs>
  <cellStyles count="2">
    <cellStyle name="Normal 3 3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670560</xdr:colOff>
      <xdr:row>1</xdr:row>
      <xdr:rowOff>106680</xdr:rowOff>
    </xdr:to>
    <xdr:pic>
      <xdr:nvPicPr>
        <xdr:cNvPr id="2" name="Picture 1" descr="uniri kolor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0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N33"/>
  <sheetViews>
    <sheetView tabSelected="1" workbookViewId="0">
      <selection activeCell="G20" sqref="G20"/>
    </sheetView>
  </sheetViews>
  <sheetFormatPr defaultColWidth="11.42578125" defaultRowHeight="15" x14ac:dyDescent="0.2"/>
  <cols>
    <col min="1" max="1" width="51.28515625" style="3" customWidth="1"/>
    <col min="2" max="2" width="15.140625" style="3" bestFit="1" customWidth="1"/>
    <col min="3" max="3" width="17.28515625" style="3" customWidth="1"/>
    <col min="4" max="4" width="15.28515625" style="3" customWidth="1"/>
    <col min="5" max="16384" width="11.42578125" style="3"/>
  </cols>
  <sheetData>
    <row r="3" spans="1:14" x14ac:dyDescent="0.2">
      <c r="A3" s="49" t="s">
        <v>94</v>
      </c>
    </row>
    <row r="4" spans="1:14" x14ac:dyDescent="0.2">
      <c r="A4" s="2"/>
    </row>
    <row r="5" spans="1:14" ht="28.9" customHeight="1" x14ac:dyDescent="0.2">
      <c r="A5" s="51" t="s">
        <v>1</v>
      </c>
      <c r="B5" s="51"/>
      <c r="C5" s="51"/>
      <c r="D5" s="51"/>
    </row>
    <row r="6" spans="1:14" ht="19.149999999999999" customHeight="1" x14ac:dyDescent="0.2">
      <c r="A6" s="51" t="s">
        <v>2</v>
      </c>
      <c r="B6" s="51"/>
      <c r="C6" s="52"/>
      <c r="D6" s="52"/>
    </row>
    <row r="7" spans="1:14" ht="12" customHeight="1" x14ac:dyDescent="0.2">
      <c r="A7" s="53"/>
      <c r="B7" s="53"/>
      <c r="C7" s="53"/>
      <c r="D7" s="54"/>
    </row>
    <row r="8" spans="1:14" ht="12.6" customHeight="1" x14ac:dyDescent="0.2">
      <c r="A8" s="4"/>
    </row>
    <row r="9" spans="1:14" ht="33" customHeight="1" x14ac:dyDescent="0.2">
      <c r="A9" s="5"/>
      <c r="B9" s="6" t="s">
        <v>3</v>
      </c>
      <c r="C9" s="6" t="s">
        <v>4</v>
      </c>
      <c r="D9" s="6" t="s">
        <v>5</v>
      </c>
      <c r="E9" s="7"/>
      <c r="G9" s="47"/>
      <c r="I9" s="47"/>
      <c r="J9" s="47"/>
      <c r="K9" s="47"/>
    </row>
    <row r="10" spans="1:14" ht="19.899999999999999" customHeight="1" x14ac:dyDescent="0.2">
      <c r="A10" s="8" t="s">
        <v>6</v>
      </c>
      <c r="B10" s="9">
        <v>580088276</v>
      </c>
      <c r="C10" s="9">
        <f>591420877.755351-0.25</f>
        <v>591420877.50535095</v>
      </c>
      <c r="D10" s="9">
        <f>505053906.714045-0.2</f>
        <v>505053906.514045</v>
      </c>
      <c r="E10" s="10"/>
      <c r="G10" s="47"/>
      <c r="H10" s="47"/>
      <c r="I10" s="47"/>
      <c r="J10" s="47"/>
    </row>
    <row r="11" spans="1:14" ht="19.899999999999999" customHeight="1" x14ac:dyDescent="0.2">
      <c r="A11" s="8" t="s">
        <v>7</v>
      </c>
      <c r="B11" s="11">
        <v>580053212</v>
      </c>
      <c r="C11" s="11">
        <v>591385372.75535083</v>
      </c>
      <c r="D11" s="11">
        <v>505017968.71404546</v>
      </c>
      <c r="G11" s="47"/>
      <c r="H11" s="47"/>
      <c r="I11" s="47"/>
      <c r="J11" s="47"/>
      <c r="K11" s="47"/>
      <c r="L11" s="47"/>
      <c r="M11" s="47"/>
      <c r="N11" s="47"/>
    </row>
    <row r="12" spans="1:14" ht="19.899999999999999" customHeight="1" x14ac:dyDescent="0.2">
      <c r="A12" s="12" t="s">
        <v>8</v>
      </c>
      <c r="B12" s="11">
        <v>35064</v>
      </c>
      <c r="C12" s="11">
        <v>35505</v>
      </c>
      <c r="D12" s="11">
        <v>35938</v>
      </c>
    </row>
    <row r="13" spans="1:14" ht="19.899999999999999" customHeight="1" x14ac:dyDescent="0.2">
      <c r="A13" s="13" t="s">
        <v>9</v>
      </c>
      <c r="B13" s="11">
        <v>591464516</v>
      </c>
      <c r="C13" s="11">
        <v>591475277.18511224</v>
      </c>
      <c r="D13" s="11">
        <f>505098906.15379</f>
        <v>505098906.15379</v>
      </c>
      <c r="F13" s="47"/>
    </row>
    <row r="14" spans="1:14" ht="19.899999999999999" customHeight="1" x14ac:dyDescent="0.2">
      <c r="A14" s="14" t="s">
        <v>10</v>
      </c>
      <c r="B14" s="9">
        <v>424856505</v>
      </c>
      <c r="C14" s="15">
        <f>423738748.95419+0.03</f>
        <v>423738748.98418999</v>
      </c>
      <c r="D14" s="15">
        <v>431216394.95597017</v>
      </c>
      <c r="G14" s="47"/>
      <c r="H14" s="47"/>
      <c r="I14" s="47"/>
    </row>
    <row r="15" spans="1:14" ht="19.899999999999999" customHeight="1" x14ac:dyDescent="0.2">
      <c r="A15" s="12" t="s">
        <v>11</v>
      </c>
      <c r="B15" s="9">
        <v>166608011</v>
      </c>
      <c r="C15" s="15">
        <v>167736528.23092231</v>
      </c>
      <c r="D15" s="15">
        <v>73882511.197820082</v>
      </c>
      <c r="H15" s="47"/>
    </row>
    <row r="16" spans="1:14" ht="19.899999999999999" customHeight="1" x14ac:dyDescent="0.2">
      <c r="A16" s="14" t="s">
        <v>12</v>
      </c>
      <c r="B16" s="9">
        <v>-11376240</v>
      </c>
      <c r="C16" s="9">
        <f>C10-C13</f>
        <v>-54399.67976129055</v>
      </c>
      <c r="D16" s="9">
        <f>D10-D13</f>
        <v>-44999.639744997025</v>
      </c>
      <c r="F16" s="47"/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>
        <f>SUM('OPĆI DIO-UFRI'!B19,'OPĆI DIO-FZS'!B19,'OPĆI DIO-TFRI'!B19,'OPĆI DIO-MEDRI'!B19,'OPĆI DIO-SURI'!B19,'OPĆI DIO-PRAVRI'!B19,'OPĆI DIO-FMTU'!B19,'OPĆI DIO-GRADRI'!B19,'OPĆI DIO-FFRI'!B19,'OPĆI DIO-EFRI'!B19,'OPĆI DIO-APURI'!B19,'OPĆI DIO-PFRI'!B19+'OPĆI DIO-SVKRI'!B19)</f>
        <v>9228907</v>
      </c>
      <c r="C19" s="17">
        <f>SUM('OPĆI DIO-UFRI'!C19,'OPĆI DIO-FZS'!C19,'OPĆI DIO-TFRI'!C19,'OPĆI DIO-MEDRI'!C19,'OPĆI DIO-SURI'!C19,'OPĆI DIO-PRAVRI'!C19,'OPĆI DIO-FMTU'!C19,'OPĆI DIO-GRADRI'!C19,'OPĆI DIO-FFRI'!C19,'OPĆI DIO-EFRI'!C19,'OPĆI DIO-APURI'!C19,'OPĆI DIO-PFRI'!C19+'OPĆI DIO-SVKRI'!C19)</f>
        <v>1515400</v>
      </c>
      <c r="D19" s="17">
        <f>SUM('OPĆI DIO-UFRI'!D19,'OPĆI DIO-FZS'!D19,'OPĆI DIO-TFRI'!D19,'OPĆI DIO-MEDRI'!D19,'OPĆI DIO-SURI'!D19,'OPĆI DIO-PRAVRI'!D19,'OPĆI DIO-FMTU'!D19,'OPĆI DIO-GRADRI'!D19,'OPĆI DIO-FFRI'!D19,'OPĆI DIO-EFRI'!D19,'OPĆI DIO-APURI'!D19,'OPĆI DIO-PFRI'!D19+'OPĆI DIO-SVKRI'!D19)</f>
        <v>1506000</v>
      </c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3800000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1652667</v>
      </c>
      <c r="C23" s="11">
        <v>1461000</v>
      </c>
      <c r="D23" s="11">
        <v>1461000</v>
      </c>
      <c r="E23" s="19"/>
    </row>
    <row r="24" spans="1:7" ht="19.899999999999999" customHeight="1" x14ac:dyDescent="0.2">
      <c r="A24" s="14" t="s">
        <v>16</v>
      </c>
      <c r="B24" s="11">
        <v>2147333</v>
      </c>
      <c r="C24" s="11">
        <v>-1461000</v>
      </c>
      <c r="D24" s="11">
        <v>-1461000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f>SUM(B16,B19,B24)</f>
        <v>0</v>
      </c>
      <c r="C26" s="50">
        <f t="shared" ref="C26" si="0">SUM(C16,C19,C24)</f>
        <v>0.32023870944976807</v>
      </c>
      <c r="D26" s="50">
        <f>SUM(D16,D19,D24)</f>
        <v>0.36025500297546387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 t="s">
        <v>93</v>
      </c>
      <c r="B29" s="36"/>
      <c r="C29" s="30"/>
      <c r="D29" s="31"/>
      <c r="E29" s="31"/>
    </row>
    <row r="30" spans="1:7" s="32" customFormat="1" x14ac:dyDescent="0.25">
      <c r="A30" s="40" t="s">
        <v>92</v>
      </c>
      <c r="B30" s="41" t="s">
        <v>23</v>
      </c>
      <c r="C30" s="48" t="s">
        <v>28</v>
      </c>
      <c r="D30" s="31"/>
      <c r="E30" s="31"/>
    </row>
    <row r="31" spans="1:7" s="32" customFormat="1" x14ac:dyDescent="0.25">
      <c r="A31" s="43" t="s">
        <v>91</v>
      </c>
      <c r="B31" s="44"/>
      <c r="C31" s="36"/>
      <c r="D31" s="36"/>
      <c r="E31" s="36"/>
    </row>
    <row r="32" spans="1:7" s="32" customFormat="1" x14ac:dyDescent="0.25">
      <c r="A32" s="45" t="s">
        <v>31</v>
      </c>
      <c r="B32" s="36"/>
      <c r="C32" s="30"/>
      <c r="D32" s="31"/>
      <c r="E32" s="31"/>
    </row>
    <row r="33" spans="1:5" s="32" customFormat="1" x14ac:dyDescent="0.25">
      <c r="A33" s="36"/>
      <c r="B33" s="43"/>
      <c r="C33" s="30"/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zoomScaleNormal="100" workbookViewId="0">
      <selection activeCell="F23" sqref="F23"/>
    </sheetView>
  </sheetViews>
  <sheetFormatPr defaultColWidth="11.42578125" defaultRowHeight="15" x14ac:dyDescent="0.2"/>
  <cols>
    <col min="1" max="1" width="51.28515625" style="1" customWidth="1"/>
    <col min="2" max="2" width="15.140625" style="1" bestFit="1" customWidth="1"/>
    <col min="3" max="3" width="17.28515625" style="1" customWidth="1"/>
    <col min="4" max="4" width="15.28515625" style="1" customWidth="1"/>
    <col min="5" max="16384" width="11.42578125" style="1"/>
  </cols>
  <sheetData>
    <row r="3" spans="1:5" x14ac:dyDescent="0.2">
      <c r="A3" s="39" t="s">
        <v>63</v>
      </c>
    </row>
    <row r="4" spans="1:5" x14ac:dyDescent="0.2">
      <c r="A4" s="2" t="s">
        <v>64</v>
      </c>
    </row>
    <row r="5" spans="1:5" ht="28.9" customHeight="1" x14ac:dyDescent="0.2">
      <c r="A5" s="51" t="s">
        <v>1</v>
      </c>
      <c r="B5" s="51"/>
      <c r="C5" s="51"/>
      <c r="D5" s="51"/>
    </row>
    <row r="6" spans="1:5" ht="19.149999999999999" customHeight="1" x14ac:dyDescent="0.2">
      <c r="A6" s="51" t="s">
        <v>2</v>
      </c>
      <c r="B6" s="51"/>
      <c r="C6" s="52"/>
      <c r="D6" s="52"/>
    </row>
    <row r="7" spans="1:5" ht="12" customHeight="1" x14ac:dyDescent="0.2">
      <c r="A7" s="53"/>
      <c r="B7" s="53"/>
      <c r="C7" s="53"/>
      <c r="D7" s="54"/>
    </row>
    <row r="8" spans="1:5" ht="12.6" customHeight="1" x14ac:dyDescent="0.2">
      <c r="A8" s="4"/>
    </row>
    <row r="9" spans="1:5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5" ht="19.899999999999999" customHeight="1" x14ac:dyDescent="0.2">
      <c r="A10" s="8" t="s">
        <v>6</v>
      </c>
      <c r="B10" s="9">
        <v>45049642</v>
      </c>
      <c r="C10" s="9">
        <v>45886154</v>
      </c>
      <c r="D10" s="9">
        <v>46935745</v>
      </c>
      <c r="E10" s="10"/>
    </row>
    <row r="11" spans="1:5" ht="19.899999999999999" customHeight="1" x14ac:dyDescent="0.2">
      <c r="A11" s="8" t="s">
        <v>7</v>
      </c>
      <c r="B11" s="11">
        <v>45042642</v>
      </c>
      <c r="C11" s="11">
        <v>45879154</v>
      </c>
      <c r="D11" s="11">
        <v>46928745</v>
      </c>
    </row>
    <row r="12" spans="1:5" ht="19.899999999999999" customHeight="1" x14ac:dyDescent="0.2">
      <c r="A12" s="12" t="s">
        <v>8</v>
      </c>
      <c r="B12" s="11">
        <v>7000</v>
      </c>
      <c r="C12" s="11">
        <v>7000</v>
      </c>
      <c r="D12" s="11">
        <v>7000</v>
      </c>
    </row>
    <row r="13" spans="1:5" ht="19.899999999999999" customHeight="1" x14ac:dyDescent="0.2">
      <c r="A13" s="13" t="s">
        <v>9</v>
      </c>
      <c r="B13" s="11">
        <v>45049642</v>
      </c>
      <c r="C13" s="11">
        <v>45886154.474599995</v>
      </c>
      <c r="D13" s="11">
        <v>46935745.361149617</v>
      </c>
    </row>
    <row r="14" spans="1:5" ht="19.899999999999999" customHeight="1" x14ac:dyDescent="0.2">
      <c r="A14" s="14" t="s">
        <v>10</v>
      </c>
      <c r="B14" s="9">
        <v>44229642</v>
      </c>
      <c r="C14" s="15">
        <v>45076684.474599995</v>
      </c>
      <c r="D14" s="15">
        <v>46110565.361149617</v>
      </c>
    </row>
    <row r="15" spans="1:5" ht="19.899999999999999" customHeight="1" x14ac:dyDescent="0.2">
      <c r="A15" s="12" t="s">
        <v>11</v>
      </c>
      <c r="B15" s="9">
        <v>820000</v>
      </c>
      <c r="C15" s="15">
        <v>809470</v>
      </c>
      <c r="D15" s="15">
        <v>825180</v>
      </c>
    </row>
    <row r="16" spans="1:5" ht="19.899999999999999" customHeight="1" x14ac:dyDescent="0.2">
      <c r="A16" s="14" t="s">
        <v>12</v>
      </c>
      <c r="B16" s="9">
        <v>0</v>
      </c>
      <c r="C16" s="9">
        <v>-0.47459999471902847</v>
      </c>
      <c r="D16" s="9">
        <v>-0.3611496165394783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/>
      <c r="C19" s="17"/>
      <c r="D19" s="18"/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0</v>
      </c>
      <c r="C23" s="11">
        <v>0</v>
      </c>
      <c r="D23" s="11">
        <v>0</v>
      </c>
      <c r="E23" s="19"/>
    </row>
    <row r="24" spans="1:7" ht="19.899999999999999" customHeight="1" x14ac:dyDescent="0.2">
      <c r="A24" s="14" t="s">
        <v>16</v>
      </c>
      <c r="B24" s="11">
        <v>0</v>
      </c>
      <c r="C24" s="11">
        <v>0</v>
      </c>
      <c r="D24" s="11">
        <v>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-0.47459999471902847</v>
      </c>
      <c r="D26" s="25">
        <v>-0.3611496165394783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 t="s">
        <v>65</v>
      </c>
      <c r="B29" s="36"/>
      <c r="C29" s="30"/>
      <c r="D29" s="31"/>
      <c r="E29" s="31"/>
    </row>
    <row r="30" spans="1:7" s="32" customFormat="1" x14ac:dyDescent="0.25">
      <c r="A30" s="40" t="s">
        <v>66</v>
      </c>
      <c r="B30" s="41" t="s">
        <v>23</v>
      </c>
      <c r="C30" s="42" t="s">
        <v>28</v>
      </c>
      <c r="D30" s="31"/>
      <c r="E30" s="31"/>
    </row>
    <row r="31" spans="1:7" s="32" customFormat="1" x14ac:dyDescent="0.25">
      <c r="A31" s="43" t="s">
        <v>67</v>
      </c>
      <c r="B31" s="44"/>
      <c r="C31" s="36"/>
      <c r="D31" s="36"/>
      <c r="E31" s="36"/>
    </row>
    <row r="32" spans="1:7" s="32" customFormat="1" x14ac:dyDescent="0.25">
      <c r="A32" s="45" t="s">
        <v>68</v>
      </c>
      <c r="B32" s="36"/>
      <c r="C32" s="30" t="s">
        <v>69</v>
      </c>
      <c r="D32" s="31"/>
      <c r="E32" s="31"/>
    </row>
    <row r="33" spans="1:5" s="32" customFormat="1" x14ac:dyDescent="0.25">
      <c r="A33" s="36"/>
      <c r="B33" s="43"/>
      <c r="C33" s="30"/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topLeftCell="A7" zoomScaleNormal="100" workbookViewId="0">
      <selection activeCell="H28" sqref="H28"/>
    </sheetView>
  </sheetViews>
  <sheetFormatPr defaultColWidth="11.42578125" defaultRowHeight="15" x14ac:dyDescent="0.2"/>
  <cols>
    <col min="1" max="1" width="51.28515625" style="1" customWidth="1"/>
    <col min="2" max="2" width="15.140625" style="1" bestFit="1" customWidth="1"/>
    <col min="3" max="3" width="17.28515625" style="1" customWidth="1"/>
    <col min="4" max="4" width="15.28515625" style="1" customWidth="1"/>
    <col min="5" max="16384" width="11.42578125" style="1"/>
  </cols>
  <sheetData>
    <row r="3" spans="1:5" x14ac:dyDescent="0.2">
      <c r="A3" s="39" t="s">
        <v>63</v>
      </c>
    </row>
    <row r="4" spans="1:5" x14ac:dyDescent="0.2">
      <c r="A4" s="2"/>
    </row>
    <row r="5" spans="1:5" ht="28.9" customHeight="1" x14ac:dyDescent="0.2">
      <c r="A5" s="51" t="s">
        <v>1</v>
      </c>
      <c r="B5" s="51"/>
      <c r="C5" s="51"/>
      <c r="D5" s="51"/>
    </row>
    <row r="6" spans="1:5" ht="19.149999999999999" customHeight="1" x14ac:dyDescent="0.2">
      <c r="A6" s="51" t="s">
        <v>2</v>
      </c>
      <c r="B6" s="51"/>
      <c r="C6" s="52"/>
      <c r="D6" s="52"/>
    </row>
    <row r="7" spans="1:5" ht="12" customHeight="1" x14ac:dyDescent="0.2">
      <c r="A7" s="53"/>
      <c r="B7" s="53"/>
      <c r="C7" s="53"/>
      <c r="D7" s="54"/>
    </row>
    <row r="8" spans="1:5" ht="12.6" customHeight="1" x14ac:dyDescent="0.2">
      <c r="A8" s="4"/>
    </row>
    <row r="9" spans="1:5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5" ht="19.899999999999999" customHeight="1" x14ac:dyDescent="0.2">
      <c r="A10" s="8" t="s">
        <v>6</v>
      </c>
      <c r="B10" s="9">
        <v>31505092</v>
      </c>
      <c r="C10" s="9">
        <v>31664542.255350918</v>
      </c>
      <c r="D10" s="9">
        <v>32288333.794045419</v>
      </c>
      <c r="E10" s="10"/>
    </row>
    <row r="11" spans="1:5" ht="19.899999999999999" customHeight="1" x14ac:dyDescent="0.2">
      <c r="A11" s="8" t="s">
        <v>7</v>
      </c>
      <c r="B11" s="11">
        <v>31505092</v>
      </c>
      <c r="C11" s="11">
        <v>31664542.255350918</v>
      </c>
      <c r="D11" s="11">
        <v>32288333.794045419</v>
      </c>
    </row>
    <row r="12" spans="1:5" ht="19.899999999999999" customHeight="1" x14ac:dyDescent="0.2">
      <c r="A12" s="12" t="s">
        <v>8</v>
      </c>
      <c r="B12" s="11">
        <v>0</v>
      </c>
      <c r="C12" s="11">
        <v>0</v>
      </c>
      <c r="D12" s="11">
        <v>0</v>
      </c>
    </row>
    <row r="13" spans="1:5" ht="19.899999999999999" customHeight="1" x14ac:dyDescent="0.2">
      <c r="A13" s="13" t="s">
        <v>9</v>
      </c>
      <c r="B13" s="11">
        <v>31515292</v>
      </c>
      <c r="C13" s="11">
        <v>31674942.202312175</v>
      </c>
      <c r="D13" s="11">
        <v>32299333.443372041</v>
      </c>
    </row>
    <row r="14" spans="1:5" ht="19.899999999999999" customHeight="1" x14ac:dyDescent="0.2">
      <c r="A14" s="14" t="s">
        <v>10</v>
      </c>
      <c r="B14" s="9">
        <v>30973061</v>
      </c>
      <c r="C14" s="15">
        <v>31246082.171389867</v>
      </c>
      <c r="D14" s="15">
        <v>31862024.86555196</v>
      </c>
    </row>
    <row r="15" spans="1:5" ht="19.899999999999999" customHeight="1" x14ac:dyDescent="0.2">
      <c r="A15" s="12" t="s">
        <v>11</v>
      </c>
      <c r="B15" s="9">
        <v>542231</v>
      </c>
      <c r="C15" s="15">
        <v>428860.03092230996</v>
      </c>
      <c r="D15" s="15">
        <v>437308.57782007975</v>
      </c>
    </row>
    <row r="16" spans="1:5" ht="19.899999999999999" customHeight="1" x14ac:dyDescent="0.2">
      <c r="A16" s="14" t="s">
        <v>12</v>
      </c>
      <c r="B16" s="9">
        <v>-10200</v>
      </c>
      <c r="C16" s="9">
        <v>-10399.946961257607</v>
      </c>
      <c r="D16" s="9">
        <v>-10999.649326622486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>
        <v>10200</v>
      </c>
      <c r="C19" s="17">
        <v>10400</v>
      </c>
      <c r="D19" s="18">
        <v>11000</v>
      </c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0</v>
      </c>
      <c r="C23" s="11">
        <v>0</v>
      </c>
      <c r="D23" s="11">
        <v>0</v>
      </c>
      <c r="E23" s="19"/>
    </row>
    <row r="24" spans="1:7" ht="19.899999999999999" customHeight="1" x14ac:dyDescent="0.2">
      <c r="A24" s="14" t="s">
        <v>16</v>
      </c>
      <c r="B24" s="11">
        <v>0</v>
      </c>
      <c r="C24" s="11">
        <v>0</v>
      </c>
      <c r="D24" s="11">
        <v>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5.3038742393255234E-2</v>
      </c>
      <c r="D26" s="25">
        <v>0.3506733775138855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 t="s">
        <v>33</v>
      </c>
      <c r="B29" s="36"/>
      <c r="C29" s="30"/>
      <c r="D29" s="31"/>
      <c r="E29" s="31"/>
    </row>
    <row r="30" spans="1:7" s="32" customFormat="1" x14ac:dyDescent="0.25">
      <c r="A30" s="40" t="s">
        <v>70</v>
      </c>
      <c r="B30" s="41" t="s">
        <v>23</v>
      </c>
      <c r="C30" s="42" t="s">
        <v>28</v>
      </c>
      <c r="D30" s="31"/>
      <c r="E30" s="31"/>
    </row>
    <row r="31" spans="1:7" s="32" customFormat="1" x14ac:dyDescent="0.25">
      <c r="A31" s="43" t="s">
        <v>71</v>
      </c>
      <c r="B31" s="44"/>
      <c r="C31" s="36" t="s">
        <v>72</v>
      </c>
      <c r="D31" s="36"/>
      <c r="E31" s="36"/>
    </row>
    <row r="32" spans="1:7" s="32" customFormat="1" x14ac:dyDescent="0.25">
      <c r="A32" s="45" t="s">
        <v>73</v>
      </c>
      <c r="B32" s="36"/>
      <c r="C32" s="30"/>
      <c r="D32" s="31"/>
      <c r="E32" s="31"/>
    </row>
    <row r="33" spans="1:5" s="32" customFormat="1" x14ac:dyDescent="0.25">
      <c r="A33" s="36"/>
      <c r="B33" s="43"/>
      <c r="C33" s="30"/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topLeftCell="A7" zoomScaleNormal="100" workbookViewId="0">
      <selection activeCell="E32" sqref="E32"/>
    </sheetView>
  </sheetViews>
  <sheetFormatPr defaultColWidth="11.42578125" defaultRowHeight="15" x14ac:dyDescent="0.2"/>
  <cols>
    <col min="1" max="1" width="51.28515625" style="3" customWidth="1"/>
    <col min="2" max="2" width="15.140625" style="3" bestFit="1" customWidth="1"/>
    <col min="3" max="3" width="17.28515625" style="3" customWidth="1"/>
    <col min="4" max="4" width="15.28515625" style="3" customWidth="1"/>
    <col min="5" max="16384" width="11.42578125" style="3"/>
  </cols>
  <sheetData>
    <row r="3" spans="1:6" x14ac:dyDescent="0.2">
      <c r="A3" s="39" t="s">
        <v>74</v>
      </c>
    </row>
    <row r="4" spans="1:6" x14ac:dyDescent="0.2">
      <c r="A4" s="2"/>
    </row>
    <row r="5" spans="1:6" ht="28.9" customHeight="1" x14ac:dyDescent="0.2">
      <c r="A5" s="51" t="s">
        <v>1</v>
      </c>
      <c r="B5" s="51"/>
      <c r="C5" s="51"/>
      <c r="D5" s="51"/>
    </row>
    <row r="6" spans="1:6" ht="19.149999999999999" customHeight="1" x14ac:dyDescent="0.2">
      <c r="A6" s="51" t="s">
        <v>2</v>
      </c>
      <c r="B6" s="51"/>
      <c r="C6" s="52"/>
      <c r="D6" s="52"/>
    </row>
    <row r="7" spans="1:6" ht="12" customHeight="1" x14ac:dyDescent="0.2">
      <c r="A7" s="53"/>
      <c r="B7" s="53"/>
      <c r="C7" s="53"/>
      <c r="D7" s="54"/>
    </row>
    <row r="8" spans="1:6" ht="12.6" customHeight="1" x14ac:dyDescent="0.2">
      <c r="A8" s="4"/>
    </row>
    <row r="9" spans="1:6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6" ht="19.899999999999999" customHeight="1" x14ac:dyDescent="0.2">
      <c r="A10" s="8" t="s">
        <v>6</v>
      </c>
      <c r="B10" s="9">
        <v>4009200</v>
      </c>
      <c r="C10" s="9">
        <v>4126231</v>
      </c>
      <c r="D10" s="9">
        <v>4233621</v>
      </c>
      <c r="E10" s="10"/>
    </row>
    <row r="11" spans="1:6" ht="19.899999999999999" customHeight="1" x14ac:dyDescent="0.2">
      <c r="A11" s="8" t="s">
        <v>7</v>
      </c>
      <c r="B11" s="11">
        <v>4009200</v>
      </c>
      <c r="C11" s="11">
        <v>4126231</v>
      </c>
      <c r="D11" s="11">
        <v>4233621</v>
      </c>
    </row>
    <row r="12" spans="1:6" ht="19.899999999999999" customHeight="1" x14ac:dyDescent="0.2">
      <c r="A12" s="12" t="s">
        <v>8</v>
      </c>
      <c r="B12" s="11">
        <v>0</v>
      </c>
      <c r="C12" s="11">
        <v>0</v>
      </c>
      <c r="D12" s="11">
        <v>0</v>
      </c>
    </row>
    <row r="13" spans="1:6" ht="19.899999999999999" customHeight="1" x14ac:dyDescent="0.2">
      <c r="A13" s="13" t="s">
        <v>9</v>
      </c>
      <c r="B13" s="11">
        <v>4109200</v>
      </c>
      <c r="C13" s="11">
        <v>4206230.74</v>
      </c>
      <c r="D13" s="11">
        <v>4303621.385578</v>
      </c>
      <c r="F13" s="47"/>
    </row>
    <row r="14" spans="1:6" ht="19.899999999999999" customHeight="1" x14ac:dyDescent="0.2">
      <c r="A14" s="14" t="s">
        <v>10</v>
      </c>
      <c r="B14" s="9">
        <v>3796800</v>
      </c>
      <c r="C14" s="15">
        <v>3825230.7399999998</v>
      </c>
      <c r="D14" s="15">
        <v>3904621.385578</v>
      </c>
      <c r="F14" s="47"/>
    </row>
    <row r="15" spans="1:6" ht="19.899999999999999" customHeight="1" x14ac:dyDescent="0.2">
      <c r="A15" s="12" t="s">
        <v>11</v>
      </c>
      <c r="B15" s="9">
        <v>312400</v>
      </c>
      <c r="C15" s="15">
        <v>381000</v>
      </c>
      <c r="D15" s="15">
        <v>399000</v>
      </c>
      <c r="F15" s="47"/>
    </row>
    <row r="16" spans="1:6" ht="19.899999999999999" customHeight="1" x14ac:dyDescent="0.2">
      <c r="A16" s="14" t="s">
        <v>12</v>
      </c>
      <c r="B16" s="9">
        <v>-100000</v>
      </c>
      <c r="C16" s="9">
        <v>-79999.740000000224</v>
      </c>
      <c r="D16" s="9">
        <v>-70000.385577999987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>
        <v>100000</v>
      </c>
      <c r="C19" s="17">
        <v>80000</v>
      </c>
      <c r="D19" s="18">
        <v>70000</v>
      </c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0</v>
      </c>
      <c r="C23" s="11">
        <v>0</v>
      </c>
      <c r="D23" s="11">
        <v>0</v>
      </c>
      <c r="E23" s="19"/>
    </row>
    <row r="24" spans="1:7" ht="19.899999999999999" customHeight="1" x14ac:dyDescent="0.2">
      <c r="A24" s="14" t="s">
        <v>16</v>
      </c>
      <c r="B24" s="11">
        <v>0</v>
      </c>
      <c r="C24" s="11">
        <v>0</v>
      </c>
      <c r="D24" s="11">
        <v>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0.25999999977648258</v>
      </c>
      <c r="D26" s="25">
        <v>-0.38557799998670816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 t="s">
        <v>75</v>
      </c>
      <c r="B29" s="36"/>
      <c r="C29" s="30"/>
      <c r="D29" s="31"/>
      <c r="E29" s="31"/>
    </row>
    <row r="30" spans="1:7" s="32" customFormat="1" x14ac:dyDescent="0.25">
      <c r="A30" s="40" t="s">
        <v>76</v>
      </c>
      <c r="B30" s="41" t="s">
        <v>23</v>
      </c>
      <c r="C30" s="48" t="s">
        <v>77</v>
      </c>
      <c r="D30" s="31"/>
      <c r="E30" s="31"/>
    </row>
    <row r="31" spans="1:7" s="32" customFormat="1" x14ac:dyDescent="0.25">
      <c r="A31" s="43" t="s">
        <v>78</v>
      </c>
      <c r="B31" s="44"/>
      <c r="C31" s="36"/>
      <c r="D31" s="36"/>
      <c r="E31" s="36"/>
    </row>
    <row r="32" spans="1:7" s="32" customFormat="1" x14ac:dyDescent="0.25">
      <c r="A32" s="45" t="s">
        <v>79</v>
      </c>
      <c r="B32" s="36"/>
      <c r="C32" s="30" t="s">
        <v>80</v>
      </c>
      <c r="D32" s="31"/>
      <c r="E32" s="31"/>
    </row>
    <row r="33" spans="1:5" s="32" customFormat="1" x14ac:dyDescent="0.25">
      <c r="A33" s="36"/>
      <c r="B33" s="43"/>
      <c r="C33" s="30"/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topLeftCell="A16" zoomScaleNormal="100" workbookViewId="0">
      <selection activeCell="G27" sqref="G27"/>
    </sheetView>
  </sheetViews>
  <sheetFormatPr defaultColWidth="11.42578125" defaultRowHeight="15" x14ac:dyDescent="0.2"/>
  <cols>
    <col min="1" max="1" width="51.28515625" style="1" customWidth="1"/>
    <col min="2" max="2" width="15.140625" style="1" bestFit="1" customWidth="1"/>
    <col min="3" max="3" width="17.28515625" style="1" customWidth="1"/>
    <col min="4" max="4" width="15.28515625" style="1" customWidth="1"/>
    <col min="5" max="16384" width="11.42578125" style="1"/>
  </cols>
  <sheetData>
    <row r="3" spans="1:5" x14ac:dyDescent="0.2">
      <c r="A3" s="39" t="s">
        <v>81</v>
      </c>
    </row>
    <row r="4" spans="1:5" x14ac:dyDescent="0.2">
      <c r="A4" s="2"/>
    </row>
    <row r="5" spans="1:5" ht="28.9" customHeight="1" x14ac:dyDescent="0.2">
      <c r="A5" s="51" t="s">
        <v>1</v>
      </c>
      <c r="B5" s="51"/>
      <c r="C5" s="51"/>
      <c r="D5" s="51"/>
    </row>
    <row r="6" spans="1:5" ht="19.149999999999999" customHeight="1" x14ac:dyDescent="0.2">
      <c r="A6" s="51" t="s">
        <v>2</v>
      </c>
      <c r="B6" s="51"/>
      <c r="C6" s="52"/>
      <c r="D6" s="52"/>
    </row>
    <row r="7" spans="1:5" ht="12" customHeight="1" x14ac:dyDescent="0.2">
      <c r="A7" s="53"/>
      <c r="B7" s="53"/>
      <c r="C7" s="53"/>
      <c r="D7" s="54"/>
    </row>
    <row r="8" spans="1:5" ht="12.6" customHeight="1" x14ac:dyDescent="0.2">
      <c r="A8" s="4"/>
    </row>
    <row r="9" spans="1:5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5" ht="19.899999999999999" customHeight="1" x14ac:dyDescent="0.2">
      <c r="A10" s="8" t="s">
        <v>6</v>
      </c>
      <c r="B10" s="9">
        <v>13424875</v>
      </c>
      <c r="C10" s="9">
        <v>13254224.5</v>
      </c>
      <c r="D10" s="9">
        <v>13516071.990000002</v>
      </c>
      <c r="E10" s="10"/>
    </row>
    <row r="11" spans="1:5" ht="19.899999999999999" customHeight="1" x14ac:dyDescent="0.2">
      <c r="A11" s="8" t="s">
        <v>7</v>
      </c>
      <c r="B11" s="11">
        <v>13424875</v>
      </c>
      <c r="C11" s="11">
        <v>13254224.5</v>
      </c>
      <c r="D11" s="11">
        <v>13516071.990000002</v>
      </c>
    </row>
    <row r="12" spans="1:5" ht="19.899999999999999" customHeight="1" x14ac:dyDescent="0.2">
      <c r="A12" s="12" t="s">
        <v>8</v>
      </c>
      <c r="B12" s="11">
        <v>0</v>
      </c>
      <c r="C12" s="11">
        <v>0</v>
      </c>
      <c r="D12" s="11">
        <v>0</v>
      </c>
    </row>
    <row r="13" spans="1:5" ht="19.899999999999999" customHeight="1" x14ac:dyDescent="0.2">
      <c r="A13" s="13" t="s">
        <v>9</v>
      </c>
      <c r="B13" s="11">
        <v>13424875</v>
      </c>
      <c r="C13" s="11">
        <v>13254224.622499999</v>
      </c>
      <c r="D13" s="11">
        <v>13516071.898763249</v>
      </c>
    </row>
    <row r="14" spans="1:5" ht="19.899999999999999" customHeight="1" x14ac:dyDescent="0.2">
      <c r="A14" s="14" t="s">
        <v>10</v>
      </c>
      <c r="B14" s="9">
        <v>13238875</v>
      </c>
      <c r="C14" s="15">
        <v>13067564.622499999</v>
      </c>
      <c r="D14" s="15">
        <v>13325678.698763249</v>
      </c>
    </row>
    <row r="15" spans="1:5" ht="19.899999999999999" customHeight="1" x14ac:dyDescent="0.2">
      <c r="A15" s="12" t="s">
        <v>11</v>
      </c>
      <c r="B15" s="9">
        <v>186000</v>
      </c>
      <c r="C15" s="15">
        <v>186660</v>
      </c>
      <c r="D15" s="15">
        <v>190393.2</v>
      </c>
    </row>
    <row r="16" spans="1:5" ht="19.899999999999999" customHeight="1" x14ac:dyDescent="0.2">
      <c r="A16" s="14" t="s">
        <v>12</v>
      </c>
      <c r="B16" s="9">
        <v>0</v>
      </c>
      <c r="C16" s="9">
        <v>-0.12249999865889549</v>
      </c>
      <c r="D16" s="9">
        <v>9.1236753389239311E-2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/>
      <c r="C19" s="17"/>
      <c r="D19" s="18"/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0</v>
      </c>
      <c r="C23" s="11">
        <v>0</v>
      </c>
      <c r="D23" s="11">
        <v>0</v>
      </c>
      <c r="E23" s="19"/>
    </row>
    <row r="24" spans="1:7" ht="19.899999999999999" customHeight="1" x14ac:dyDescent="0.2">
      <c r="A24" s="14" t="s">
        <v>16</v>
      </c>
      <c r="B24" s="11">
        <v>0</v>
      </c>
      <c r="C24" s="11">
        <v>0</v>
      </c>
      <c r="D24" s="11">
        <v>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-0.12249999865889549</v>
      </c>
      <c r="D26" s="25">
        <v>9.1236753389239311E-2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 t="s">
        <v>33</v>
      </c>
      <c r="B29" s="36"/>
      <c r="C29" s="30"/>
      <c r="D29" s="31"/>
      <c r="E29" s="31"/>
    </row>
    <row r="30" spans="1:7" s="32" customFormat="1" x14ac:dyDescent="0.25">
      <c r="A30" s="40" t="s">
        <v>82</v>
      </c>
      <c r="B30" s="41" t="s">
        <v>23</v>
      </c>
      <c r="C30" s="62" t="s">
        <v>35</v>
      </c>
      <c r="D30" s="63"/>
      <c r="E30" s="31"/>
    </row>
    <row r="31" spans="1:7" s="32" customFormat="1" x14ac:dyDescent="0.25">
      <c r="A31" s="43" t="s">
        <v>83</v>
      </c>
      <c r="B31" s="44"/>
      <c r="C31" s="36"/>
      <c r="D31" s="36"/>
      <c r="E31" s="36"/>
    </row>
    <row r="32" spans="1:7" s="32" customFormat="1" x14ac:dyDescent="0.25">
      <c r="A32" s="45" t="s">
        <v>84</v>
      </c>
      <c r="B32" s="36"/>
      <c r="C32" s="58"/>
      <c r="D32" s="59"/>
      <c r="E32" s="31"/>
    </row>
    <row r="33" spans="1:5" s="32" customFormat="1" x14ac:dyDescent="0.25">
      <c r="A33" s="36"/>
      <c r="B33" s="43"/>
      <c r="C33" s="60" t="s">
        <v>85</v>
      </c>
      <c r="D33" s="61"/>
      <c r="E33" s="31"/>
    </row>
  </sheetData>
  <mergeCells count="8">
    <mergeCell ref="C32:D32"/>
    <mergeCell ref="C33:D33"/>
    <mergeCell ref="A5:D5"/>
    <mergeCell ref="A6:D6"/>
    <mergeCell ref="A7:D7"/>
    <mergeCell ref="A17:D17"/>
    <mergeCell ref="A20:D20"/>
    <mergeCell ref="C30:D3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zoomScaleNormal="100" workbookViewId="0">
      <selection activeCell="F21" sqref="F21"/>
    </sheetView>
  </sheetViews>
  <sheetFormatPr defaultColWidth="11.42578125" defaultRowHeight="15" x14ac:dyDescent="0.2"/>
  <cols>
    <col min="1" max="1" width="51.28515625" style="3" customWidth="1"/>
    <col min="2" max="2" width="15.140625" style="3" bestFit="1" customWidth="1"/>
    <col min="3" max="3" width="17.28515625" style="3" customWidth="1"/>
    <col min="4" max="4" width="15.28515625" style="3" customWidth="1"/>
    <col min="5" max="16384" width="11.42578125" style="3"/>
  </cols>
  <sheetData>
    <row r="3" spans="1:5" x14ac:dyDescent="0.2">
      <c r="A3" s="39" t="s">
        <v>86</v>
      </c>
      <c r="C3" s="3" t="s">
        <v>95</v>
      </c>
    </row>
    <row r="4" spans="1:5" x14ac:dyDescent="0.2">
      <c r="A4" s="2"/>
    </row>
    <row r="5" spans="1:5" ht="28.9" customHeight="1" x14ac:dyDescent="0.2">
      <c r="A5" s="51" t="s">
        <v>1</v>
      </c>
      <c r="B5" s="51"/>
      <c r="C5" s="51"/>
      <c r="D5" s="51"/>
    </row>
    <row r="6" spans="1:5" ht="19.149999999999999" customHeight="1" x14ac:dyDescent="0.2">
      <c r="A6" s="51" t="s">
        <v>2</v>
      </c>
      <c r="B6" s="51"/>
      <c r="C6" s="52"/>
      <c r="D6" s="52"/>
    </row>
    <row r="7" spans="1:5" ht="12" customHeight="1" x14ac:dyDescent="0.2">
      <c r="A7" s="53"/>
      <c r="B7" s="53"/>
      <c r="C7" s="53"/>
      <c r="D7" s="54"/>
    </row>
    <row r="8" spans="1:5" ht="12.6" customHeight="1" x14ac:dyDescent="0.2">
      <c r="A8" s="4"/>
    </row>
    <row r="9" spans="1:5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5" ht="19.899999999999999" customHeight="1" x14ac:dyDescent="0.2">
      <c r="A10" s="8" t="s">
        <v>6</v>
      </c>
      <c r="B10" s="9">
        <v>37926743</v>
      </c>
      <c r="C10" s="9">
        <v>38522193</v>
      </c>
      <c r="D10" s="9">
        <v>38948674</v>
      </c>
      <c r="E10" s="10"/>
    </row>
    <row r="11" spans="1:5" ht="19.899999999999999" customHeight="1" x14ac:dyDescent="0.2">
      <c r="A11" s="8" t="s">
        <v>7</v>
      </c>
      <c r="B11" s="11">
        <v>37918743</v>
      </c>
      <c r="C11" s="11">
        <v>38514067</v>
      </c>
      <c r="D11" s="11">
        <v>38940516</v>
      </c>
    </row>
    <row r="12" spans="1:5" ht="19.899999999999999" customHeight="1" x14ac:dyDescent="0.2">
      <c r="A12" s="12" t="s">
        <v>8</v>
      </c>
      <c r="B12" s="11">
        <v>8000</v>
      </c>
      <c r="C12" s="11">
        <v>8126</v>
      </c>
      <c r="D12" s="11">
        <v>8158</v>
      </c>
    </row>
    <row r="13" spans="1:5" ht="19.899999999999999" customHeight="1" x14ac:dyDescent="0.2">
      <c r="A13" s="13" t="s">
        <v>9</v>
      </c>
      <c r="B13" s="11">
        <v>37926743</v>
      </c>
      <c r="C13" s="11">
        <v>38522192.865100004</v>
      </c>
      <c r="D13" s="11">
        <v>38948674.261420444</v>
      </c>
    </row>
    <row r="14" spans="1:5" ht="19.899999999999999" customHeight="1" x14ac:dyDescent="0.2">
      <c r="A14" s="14" t="s">
        <v>10</v>
      </c>
      <c r="B14" s="9">
        <v>35271743</v>
      </c>
      <c r="C14" s="15">
        <v>35825509.365100004</v>
      </c>
      <c r="D14" s="15">
        <v>36241370.761420444</v>
      </c>
    </row>
    <row r="15" spans="1:5" ht="19.899999999999999" customHeight="1" x14ac:dyDescent="0.2">
      <c r="A15" s="12" t="s">
        <v>11</v>
      </c>
      <c r="B15" s="9">
        <v>2655000</v>
      </c>
      <c r="C15" s="15">
        <v>2696683.5</v>
      </c>
      <c r="D15" s="15">
        <v>2707303.5</v>
      </c>
    </row>
    <row r="16" spans="1:5" ht="19.899999999999999" customHeight="1" x14ac:dyDescent="0.2">
      <c r="A16" s="14" t="s">
        <v>12</v>
      </c>
      <c r="B16" s="9">
        <v>0</v>
      </c>
      <c r="C16" s="9">
        <v>0.13489999622106552</v>
      </c>
      <c r="D16" s="9">
        <v>-0.26142044365406036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/>
      <c r="C19" s="17"/>
      <c r="D19" s="18"/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0</v>
      </c>
      <c r="C23" s="11">
        <v>0</v>
      </c>
      <c r="D23" s="11">
        <v>0</v>
      </c>
      <c r="E23" s="19"/>
    </row>
    <row r="24" spans="1:7" ht="19.899999999999999" customHeight="1" x14ac:dyDescent="0.2">
      <c r="A24" s="14" t="s">
        <v>16</v>
      </c>
      <c r="B24" s="11">
        <v>0</v>
      </c>
      <c r="C24" s="11">
        <v>0</v>
      </c>
      <c r="D24" s="11">
        <v>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0.13489999622106552</v>
      </c>
      <c r="D26" s="25">
        <v>-0.26142044365406036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 t="s">
        <v>33</v>
      </c>
      <c r="B29" s="36"/>
      <c r="C29" s="30"/>
      <c r="D29" s="31"/>
      <c r="E29" s="31"/>
    </row>
    <row r="30" spans="1:7" s="32" customFormat="1" x14ac:dyDescent="0.25">
      <c r="A30" s="40" t="s">
        <v>87</v>
      </c>
      <c r="B30" s="41" t="s">
        <v>23</v>
      </c>
      <c r="C30" s="48" t="s">
        <v>28</v>
      </c>
      <c r="D30" s="31"/>
      <c r="E30" s="31"/>
    </row>
    <row r="31" spans="1:7" s="32" customFormat="1" x14ac:dyDescent="0.25">
      <c r="A31" s="43" t="s">
        <v>88</v>
      </c>
      <c r="B31" s="44"/>
      <c r="C31" s="36"/>
      <c r="D31" s="36"/>
      <c r="E31" s="36"/>
    </row>
    <row r="32" spans="1:7" s="32" customFormat="1" x14ac:dyDescent="0.25">
      <c r="A32" s="45" t="s">
        <v>89</v>
      </c>
      <c r="B32" s="36"/>
      <c r="C32" s="30"/>
      <c r="D32" s="31"/>
      <c r="E32" s="31"/>
    </row>
    <row r="33" spans="1:5" s="32" customFormat="1" x14ac:dyDescent="0.25">
      <c r="A33" s="36"/>
      <c r="B33" s="43"/>
      <c r="C33" s="30" t="s">
        <v>90</v>
      </c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zoomScaleNormal="100" workbookViewId="0">
      <selection activeCell="G21" sqref="G21"/>
    </sheetView>
  </sheetViews>
  <sheetFormatPr defaultColWidth="11.42578125" defaultRowHeight="15" x14ac:dyDescent="0.2"/>
  <cols>
    <col min="1" max="1" width="51.28515625" style="3" customWidth="1"/>
    <col min="2" max="2" width="15.140625" style="3" bestFit="1" customWidth="1"/>
    <col min="3" max="3" width="17.28515625" style="3" customWidth="1"/>
    <col min="4" max="4" width="15.28515625" style="3" customWidth="1"/>
    <col min="5" max="16384" width="11.42578125" style="3"/>
  </cols>
  <sheetData>
    <row r="3" spans="1:5" x14ac:dyDescent="0.2">
      <c r="A3" s="56" t="s">
        <v>0</v>
      </c>
      <c r="B3" s="57"/>
    </row>
    <row r="4" spans="1:5" x14ac:dyDescent="0.2">
      <c r="A4" s="2"/>
    </row>
    <row r="5" spans="1:5" ht="28.9" customHeight="1" x14ac:dyDescent="0.2">
      <c r="A5" s="51" t="s">
        <v>1</v>
      </c>
      <c r="B5" s="51"/>
      <c r="C5" s="51"/>
      <c r="D5" s="51"/>
    </row>
    <row r="6" spans="1:5" ht="19.149999999999999" customHeight="1" x14ac:dyDescent="0.2">
      <c r="A6" s="51" t="s">
        <v>2</v>
      </c>
      <c r="B6" s="51"/>
      <c r="C6" s="52"/>
      <c r="D6" s="52"/>
    </row>
    <row r="7" spans="1:5" ht="12" customHeight="1" x14ac:dyDescent="0.2">
      <c r="A7" s="53"/>
      <c r="B7" s="53"/>
      <c r="C7" s="53"/>
      <c r="D7" s="54"/>
    </row>
    <row r="8" spans="1:5" ht="12.6" customHeight="1" x14ac:dyDescent="0.2">
      <c r="A8" s="4"/>
    </row>
    <row r="9" spans="1:5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5" ht="19.899999999999999" customHeight="1" x14ac:dyDescent="0.2">
      <c r="A10" s="8" t="s">
        <v>6</v>
      </c>
      <c r="B10" s="9">
        <v>8642700</v>
      </c>
      <c r="C10" s="9">
        <v>8778003</v>
      </c>
      <c r="D10" s="9">
        <v>8950888</v>
      </c>
      <c r="E10" s="10"/>
    </row>
    <row r="11" spans="1:5" ht="19.899999999999999" customHeight="1" x14ac:dyDescent="0.2">
      <c r="A11" s="8" t="s">
        <v>7</v>
      </c>
      <c r="B11" s="11">
        <v>8642700</v>
      </c>
      <c r="C11" s="11">
        <v>8778003</v>
      </c>
      <c r="D11" s="11">
        <v>8950888</v>
      </c>
    </row>
    <row r="12" spans="1:5" ht="19.899999999999999" customHeight="1" x14ac:dyDescent="0.2">
      <c r="A12" s="12" t="s">
        <v>8</v>
      </c>
      <c r="B12" s="11">
        <v>0</v>
      </c>
      <c r="C12" s="11">
        <v>0</v>
      </c>
      <c r="D12" s="11">
        <v>0</v>
      </c>
    </row>
    <row r="13" spans="1:5" ht="19.899999999999999" customHeight="1" x14ac:dyDescent="0.2">
      <c r="A13" s="13" t="s">
        <v>9</v>
      </c>
      <c r="B13" s="11">
        <v>8642700</v>
      </c>
      <c r="C13" s="11">
        <v>8778002.7667999975</v>
      </c>
      <c r="D13" s="11">
        <v>8950887.7009059601</v>
      </c>
    </row>
    <row r="14" spans="1:5" ht="19.899999999999999" customHeight="1" x14ac:dyDescent="0.2">
      <c r="A14" s="14" t="s">
        <v>10</v>
      </c>
      <c r="B14" s="9">
        <v>8492700</v>
      </c>
      <c r="C14" s="15">
        <v>8626002.7667999975</v>
      </c>
      <c r="D14" s="15">
        <v>8795887.7009059601</v>
      </c>
    </row>
    <row r="15" spans="1:5" ht="19.899999999999999" customHeight="1" x14ac:dyDescent="0.2">
      <c r="A15" s="12" t="s">
        <v>11</v>
      </c>
      <c r="B15" s="9">
        <v>150000</v>
      </c>
      <c r="C15" s="15">
        <v>152000</v>
      </c>
      <c r="D15" s="15">
        <v>155000</v>
      </c>
    </row>
    <row r="16" spans="1:5" ht="19.899999999999999" customHeight="1" x14ac:dyDescent="0.2">
      <c r="A16" s="14" t="s">
        <v>12</v>
      </c>
      <c r="B16" s="9">
        <v>0</v>
      </c>
      <c r="C16" s="9">
        <v>0.23320000246167183</v>
      </c>
      <c r="D16" s="9">
        <v>0.29909403994679451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/>
      <c r="C19" s="17"/>
      <c r="D19" s="18"/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0</v>
      </c>
      <c r="C23" s="11">
        <v>0</v>
      </c>
      <c r="D23" s="11">
        <v>0</v>
      </c>
      <c r="E23" s="19"/>
    </row>
    <row r="24" spans="1:7" ht="19.899999999999999" customHeight="1" x14ac:dyDescent="0.2">
      <c r="A24" s="14" t="s">
        <v>16</v>
      </c>
      <c r="B24" s="11">
        <v>0</v>
      </c>
      <c r="C24" s="11">
        <v>0</v>
      </c>
      <c r="D24" s="11">
        <v>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0.23320000246167183</v>
      </c>
      <c r="D26" s="25">
        <v>0.29909403994679451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28" t="s">
        <v>18</v>
      </c>
      <c r="B29" s="29"/>
      <c r="C29" s="30"/>
      <c r="D29" s="31"/>
      <c r="E29" s="31"/>
    </row>
    <row r="30" spans="1:7" s="32" customFormat="1" x14ac:dyDescent="0.25">
      <c r="A30" s="33" t="s">
        <v>19</v>
      </c>
      <c r="B30" s="29"/>
      <c r="C30" s="29"/>
      <c r="D30" s="29" t="s">
        <v>20</v>
      </c>
      <c r="E30" s="31"/>
    </row>
    <row r="31" spans="1:7" s="32" customFormat="1" x14ac:dyDescent="0.25">
      <c r="A31" s="34" t="s">
        <v>21</v>
      </c>
      <c r="B31" s="35"/>
      <c r="C31" s="35"/>
      <c r="D31" s="29"/>
      <c r="E31" s="36"/>
    </row>
    <row r="32" spans="1:7" s="32" customFormat="1" x14ac:dyDescent="0.25">
      <c r="A32" s="37" t="s">
        <v>22</v>
      </c>
      <c r="B32" s="28" t="s">
        <v>23</v>
      </c>
      <c r="C32" s="29"/>
      <c r="D32" s="38" t="s">
        <v>24</v>
      </c>
      <c r="E32" s="31"/>
    </row>
    <row r="33" spans="1:5" s="32" customFormat="1" x14ac:dyDescent="0.25">
      <c r="A33" s="36"/>
      <c r="B33" s="29"/>
      <c r="C33" s="29"/>
      <c r="D33" s="38"/>
      <c r="E33" s="31"/>
    </row>
  </sheetData>
  <mergeCells count="6">
    <mergeCell ref="A20:D20"/>
    <mergeCell ref="A3:B3"/>
    <mergeCell ref="A5:D5"/>
    <mergeCell ref="A6:D6"/>
    <mergeCell ref="A7:D7"/>
    <mergeCell ref="A17:D17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topLeftCell="A4" zoomScaleNormal="100" workbookViewId="0">
      <selection activeCell="D16" sqref="D16"/>
    </sheetView>
  </sheetViews>
  <sheetFormatPr defaultColWidth="11.42578125" defaultRowHeight="15" x14ac:dyDescent="0.2"/>
  <cols>
    <col min="1" max="1" width="51.28515625" style="1" customWidth="1"/>
    <col min="2" max="2" width="15.140625" style="1" bestFit="1" customWidth="1"/>
    <col min="3" max="3" width="17.28515625" style="1" customWidth="1"/>
    <col min="4" max="4" width="15.28515625" style="1" customWidth="1"/>
    <col min="5" max="16384" width="11.42578125" style="1"/>
  </cols>
  <sheetData>
    <row r="3" spans="1:5" x14ac:dyDescent="0.2">
      <c r="A3" s="39" t="s">
        <v>25</v>
      </c>
    </row>
    <row r="4" spans="1:5" x14ac:dyDescent="0.2">
      <c r="A4" s="2"/>
    </row>
    <row r="5" spans="1:5" ht="28.9" customHeight="1" x14ac:dyDescent="0.2">
      <c r="A5" s="51" t="s">
        <v>1</v>
      </c>
      <c r="B5" s="51"/>
      <c r="C5" s="51"/>
      <c r="D5" s="51"/>
    </row>
    <row r="6" spans="1:5" ht="19.149999999999999" customHeight="1" x14ac:dyDescent="0.2">
      <c r="A6" s="51" t="s">
        <v>2</v>
      </c>
      <c r="B6" s="51"/>
      <c r="C6" s="52"/>
      <c r="D6" s="52"/>
    </row>
    <row r="7" spans="1:5" ht="12" customHeight="1" x14ac:dyDescent="0.2">
      <c r="A7" s="53"/>
      <c r="B7" s="53"/>
      <c r="C7" s="53"/>
      <c r="D7" s="54"/>
    </row>
    <row r="8" spans="1:5" ht="12.6" customHeight="1" x14ac:dyDescent="0.2">
      <c r="A8" s="4"/>
    </row>
    <row r="9" spans="1:5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5" ht="19.899999999999999" customHeight="1" x14ac:dyDescent="0.2">
      <c r="A10" s="8" t="s">
        <v>6</v>
      </c>
      <c r="B10" s="9">
        <v>11140935</v>
      </c>
      <c r="C10" s="9">
        <v>11267474</v>
      </c>
      <c r="D10" s="9">
        <v>11476713.93</v>
      </c>
      <c r="E10" s="10"/>
    </row>
    <row r="11" spans="1:5" ht="19.899999999999999" customHeight="1" x14ac:dyDescent="0.2">
      <c r="A11" s="8" t="s">
        <v>7</v>
      </c>
      <c r="B11" s="11">
        <v>11140935</v>
      </c>
      <c r="C11" s="11">
        <v>11267474</v>
      </c>
      <c r="D11" s="11">
        <v>11476713.93</v>
      </c>
    </row>
    <row r="12" spans="1:5" ht="19.899999999999999" customHeight="1" x14ac:dyDescent="0.2">
      <c r="A12" s="12" t="s">
        <v>8</v>
      </c>
      <c r="B12" s="11">
        <v>0</v>
      </c>
      <c r="C12" s="11">
        <v>0</v>
      </c>
      <c r="D12" s="11">
        <v>0</v>
      </c>
    </row>
    <row r="13" spans="1:5" ht="19.899999999999999" customHeight="1" x14ac:dyDescent="0.2">
      <c r="A13" s="13" t="s">
        <v>9</v>
      </c>
      <c r="B13" s="11">
        <v>11140935</v>
      </c>
      <c r="C13" s="11">
        <v>11267473.879999999</v>
      </c>
      <c r="D13" s="11">
        <v>11476713.460000001</v>
      </c>
    </row>
    <row r="14" spans="1:5" ht="19.899999999999999" customHeight="1" x14ac:dyDescent="0.2">
      <c r="A14" s="14" t="s">
        <v>10</v>
      </c>
      <c r="B14" s="9">
        <v>10145035</v>
      </c>
      <c r="C14" s="15">
        <v>10517473.879999999</v>
      </c>
      <c r="D14" s="15">
        <v>10835907.460000001</v>
      </c>
    </row>
    <row r="15" spans="1:5" ht="19.899999999999999" customHeight="1" x14ac:dyDescent="0.2">
      <c r="A15" s="12" t="s">
        <v>11</v>
      </c>
      <c r="B15" s="9">
        <v>995900</v>
      </c>
      <c r="C15" s="15">
        <v>750000</v>
      </c>
      <c r="D15" s="15">
        <v>640806</v>
      </c>
    </row>
    <row r="16" spans="1:5" ht="19.899999999999999" customHeight="1" x14ac:dyDescent="0.2">
      <c r="A16" s="14" t="s">
        <v>12</v>
      </c>
      <c r="B16" s="9">
        <v>0</v>
      </c>
      <c r="C16" s="9">
        <v>0.12000000104308128</v>
      </c>
      <c r="D16" s="9">
        <v>0.4699999988079071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/>
      <c r="C19" s="17"/>
      <c r="D19" s="18"/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0</v>
      </c>
      <c r="C23" s="11">
        <v>0</v>
      </c>
      <c r="D23" s="11">
        <v>0</v>
      </c>
      <c r="E23" s="19"/>
    </row>
    <row r="24" spans="1:7" ht="19.899999999999999" customHeight="1" x14ac:dyDescent="0.2">
      <c r="A24" s="14" t="s">
        <v>16</v>
      </c>
      <c r="B24" s="11">
        <v>0</v>
      </c>
      <c r="C24" s="11">
        <v>0</v>
      </c>
      <c r="D24" s="11">
        <v>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0.12000000104308128</v>
      </c>
      <c r="D26" s="25">
        <v>0.4699999988079071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 t="s">
        <v>26</v>
      </c>
      <c r="B29" s="36"/>
      <c r="C29" s="30"/>
      <c r="D29" s="31"/>
      <c r="E29" s="31"/>
    </row>
    <row r="30" spans="1:7" s="32" customFormat="1" x14ac:dyDescent="0.25">
      <c r="A30" s="40" t="s">
        <v>27</v>
      </c>
      <c r="B30" s="41" t="s">
        <v>23</v>
      </c>
      <c r="C30" s="42" t="s">
        <v>28</v>
      </c>
      <c r="D30" s="31"/>
      <c r="E30" s="31"/>
    </row>
    <row r="31" spans="1:7" s="32" customFormat="1" x14ac:dyDescent="0.25">
      <c r="A31" s="43" t="s">
        <v>29</v>
      </c>
      <c r="B31" s="44"/>
      <c r="C31" s="36" t="s">
        <v>30</v>
      </c>
      <c r="D31" s="36"/>
      <c r="E31" s="36"/>
    </row>
    <row r="32" spans="1:7" s="32" customFormat="1" x14ac:dyDescent="0.25">
      <c r="A32" s="45" t="s">
        <v>31</v>
      </c>
      <c r="B32" s="36"/>
      <c r="C32" s="30"/>
      <c r="D32" s="31"/>
      <c r="E32" s="31"/>
    </row>
    <row r="33" spans="1:5" s="32" customFormat="1" x14ac:dyDescent="0.25">
      <c r="A33" s="36"/>
      <c r="B33" s="43"/>
      <c r="C33" s="30"/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zoomScaleNormal="100" workbookViewId="0">
      <selection activeCell="G21" sqref="G21"/>
    </sheetView>
  </sheetViews>
  <sheetFormatPr defaultColWidth="11.42578125" defaultRowHeight="15" x14ac:dyDescent="0.2"/>
  <cols>
    <col min="1" max="1" width="51.28515625" style="1" customWidth="1"/>
    <col min="2" max="2" width="15.140625" style="1" bestFit="1" customWidth="1"/>
    <col min="3" max="3" width="17.28515625" style="1" customWidth="1"/>
    <col min="4" max="4" width="15.28515625" style="1" customWidth="1"/>
    <col min="5" max="16384" width="11.42578125" style="1"/>
  </cols>
  <sheetData>
    <row r="3" spans="1:5" x14ac:dyDescent="0.2">
      <c r="A3" s="39" t="s">
        <v>32</v>
      </c>
    </row>
    <row r="4" spans="1:5" x14ac:dyDescent="0.2">
      <c r="A4" s="2"/>
    </row>
    <row r="5" spans="1:5" ht="28.9" customHeight="1" x14ac:dyDescent="0.2">
      <c r="A5" s="51" t="s">
        <v>1</v>
      </c>
      <c r="B5" s="51"/>
      <c r="C5" s="51"/>
      <c r="D5" s="51"/>
    </row>
    <row r="6" spans="1:5" ht="19.149999999999999" customHeight="1" x14ac:dyDescent="0.2">
      <c r="A6" s="51" t="s">
        <v>2</v>
      </c>
      <c r="B6" s="51"/>
      <c r="C6" s="52"/>
      <c r="D6" s="52"/>
    </row>
    <row r="7" spans="1:5" ht="12" customHeight="1" x14ac:dyDescent="0.2">
      <c r="A7" s="53"/>
      <c r="B7" s="53"/>
      <c r="C7" s="53"/>
      <c r="D7" s="54"/>
    </row>
    <row r="8" spans="1:5" ht="12.6" customHeight="1" x14ac:dyDescent="0.2">
      <c r="A8" s="4"/>
    </row>
    <row r="9" spans="1:5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5" ht="19.899999999999999" customHeight="1" x14ac:dyDescent="0.2">
      <c r="A10" s="8" t="s">
        <v>6</v>
      </c>
      <c r="B10" s="9">
        <v>73748115</v>
      </c>
      <c r="C10" s="9">
        <v>60144649</v>
      </c>
      <c r="D10" s="9">
        <v>48201650</v>
      </c>
      <c r="E10" s="10"/>
    </row>
    <row r="11" spans="1:5" ht="19.899999999999999" customHeight="1" x14ac:dyDescent="0.2">
      <c r="A11" s="8" t="s">
        <v>7</v>
      </c>
      <c r="B11" s="11">
        <v>73748115</v>
      </c>
      <c r="C11" s="11">
        <v>60144649</v>
      </c>
      <c r="D11" s="11">
        <v>48201650</v>
      </c>
    </row>
    <row r="12" spans="1:5" ht="19.899999999999999" customHeight="1" x14ac:dyDescent="0.2">
      <c r="A12" s="12" t="s">
        <v>8</v>
      </c>
      <c r="B12" s="11">
        <v>0</v>
      </c>
      <c r="C12" s="11">
        <v>0</v>
      </c>
      <c r="D12" s="11">
        <v>0</v>
      </c>
    </row>
    <row r="13" spans="1:5" ht="19.899999999999999" customHeight="1" x14ac:dyDescent="0.2">
      <c r="A13" s="13" t="s">
        <v>9</v>
      </c>
      <c r="B13" s="11">
        <v>75448115</v>
      </c>
      <c r="C13" s="11">
        <v>60144648.782899998</v>
      </c>
      <c r="D13" s="11">
        <v>48201649.692457095</v>
      </c>
    </row>
    <row r="14" spans="1:5" ht="19.899999999999999" customHeight="1" x14ac:dyDescent="0.2">
      <c r="A14" s="14" t="s">
        <v>10</v>
      </c>
      <c r="B14" s="9">
        <v>44851156</v>
      </c>
      <c r="C14" s="15">
        <v>43735359.782899998</v>
      </c>
      <c r="D14" s="15">
        <v>43141339.692457095</v>
      </c>
    </row>
    <row r="15" spans="1:5" ht="19.899999999999999" customHeight="1" x14ac:dyDescent="0.2">
      <c r="A15" s="12" t="s">
        <v>11</v>
      </c>
      <c r="B15" s="9">
        <v>30596959</v>
      </c>
      <c r="C15" s="15">
        <v>16409289</v>
      </c>
      <c r="D15" s="15">
        <v>5060310</v>
      </c>
    </row>
    <row r="16" spans="1:5" ht="19.899999999999999" customHeight="1" x14ac:dyDescent="0.2">
      <c r="A16" s="14" t="s">
        <v>12</v>
      </c>
      <c r="B16" s="9">
        <v>-1700000</v>
      </c>
      <c r="C16" s="9">
        <v>0.21710000187158585</v>
      </c>
      <c r="D16" s="9">
        <v>0.30754290521144867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>
        <v>1700000</v>
      </c>
      <c r="C19" s="17"/>
      <c r="D19" s="18"/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0</v>
      </c>
      <c r="C23" s="11">
        <v>0</v>
      </c>
      <c r="D23" s="11">
        <v>0</v>
      </c>
      <c r="E23" s="19"/>
    </row>
    <row r="24" spans="1:7" ht="19.899999999999999" customHeight="1" x14ac:dyDescent="0.2">
      <c r="A24" s="14" t="s">
        <v>16</v>
      </c>
      <c r="B24" s="11">
        <v>0</v>
      </c>
      <c r="C24" s="11">
        <v>0</v>
      </c>
      <c r="D24" s="11">
        <v>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0.21710000187158585</v>
      </c>
      <c r="D26" s="25">
        <v>0.30754290521144867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 t="s">
        <v>33</v>
      </c>
      <c r="B29" s="36"/>
      <c r="C29" s="30"/>
      <c r="D29" s="31"/>
      <c r="E29" s="31"/>
    </row>
    <row r="30" spans="1:7" s="32" customFormat="1" x14ac:dyDescent="0.25">
      <c r="A30" s="40" t="s">
        <v>34</v>
      </c>
      <c r="B30" s="41" t="s">
        <v>23</v>
      </c>
      <c r="C30" s="42" t="s">
        <v>35</v>
      </c>
      <c r="D30" s="31"/>
      <c r="E30" s="31"/>
    </row>
    <row r="31" spans="1:7" s="32" customFormat="1" x14ac:dyDescent="0.25">
      <c r="A31" s="43" t="s">
        <v>36</v>
      </c>
      <c r="B31" s="44"/>
      <c r="C31" s="36"/>
      <c r="D31" s="36"/>
      <c r="E31" s="36"/>
    </row>
    <row r="32" spans="1:7" s="32" customFormat="1" x14ac:dyDescent="0.25">
      <c r="A32" s="45" t="s">
        <v>37</v>
      </c>
      <c r="B32" s="36"/>
      <c r="C32" s="46" t="s">
        <v>38</v>
      </c>
      <c r="D32" s="31"/>
      <c r="E32" s="31"/>
    </row>
    <row r="33" spans="1:5" s="32" customFormat="1" x14ac:dyDescent="0.25">
      <c r="A33" s="36"/>
      <c r="B33" s="43"/>
      <c r="C33" s="30"/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topLeftCell="A13" zoomScaleNormal="100" workbookViewId="0">
      <selection activeCell="F35" sqref="F35"/>
    </sheetView>
  </sheetViews>
  <sheetFormatPr defaultColWidth="11.42578125" defaultRowHeight="15" x14ac:dyDescent="0.2"/>
  <cols>
    <col min="1" max="1" width="51.28515625" style="1" customWidth="1"/>
    <col min="2" max="2" width="15.140625" style="1" bestFit="1" customWidth="1"/>
    <col min="3" max="3" width="17.28515625" style="1" customWidth="1"/>
    <col min="4" max="4" width="15.28515625" style="1" customWidth="1"/>
    <col min="5" max="16384" width="11.42578125" style="1"/>
  </cols>
  <sheetData>
    <row r="3" spans="1:5" x14ac:dyDescent="0.2">
      <c r="A3" s="39" t="s">
        <v>39</v>
      </c>
    </row>
    <row r="4" spans="1:5" x14ac:dyDescent="0.2">
      <c r="A4" s="2"/>
    </row>
    <row r="5" spans="1:5" ht="28.9" customHeight="1" x14ac:dyDescent="0.2">
      <c r="A5" s="51" t="s">
        <v>1</v>
      </c>
      <c r="B5" s="51"/>
      <c r="C5" s="51"/>
      <c r="D5" s="51"/>
    </row>
    <row r="6" spans="1:5" ht="19.149999999999999" customHeight="1" x14ac:dyDescent="0.2">
      <c r="A6" s="51" t="s">
        <v>2</v>
      </c>
      <c r="B6" s="51"/>
      <c r="C6" s="52"/>
      <c r="D6" s="52"/>
    </row>
    <row r="7" spans="1:5" ht="12" customHeight="1" x14ac:dyDescent="0.2">
      <c r="A7" s="53"/>
      <c r="B7" s="53"/>
      <c r="C7" s="53"/>
      <c r="D7" s="54"/>
    </row>
    <row r="8" spans="1:5" ht="12.6" customHeight="1" x14ac:dyDescent="0.2">
      <c r="A8" s="4"/>
    </row>
    <row r="9" spans="1:5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5" ht="19.899999999999999" customHeight="1" x14ac:dyDescent="0.2">
      <c r="A10" s="8" t="s">
        <v>6</v>
      </c>
      <c r="B10" s="9">
        <v>99150018</v>
      </c>
      <c r="C10" s="9">
        <v>99714334</v>
      </c>
      <c r="D10" s="9">
        <v>101678706</v>
      </c>
      <c r="E10" s="10"/>
    </row>
    <row r="11" spans="1:5" ht="19.899999999999999" customHeight="1" x14ac:dyDescent="0.2">
      <c r="A11" s="8" t="s">
        <v>7</v>
      </c>
      <c r="B11" s="11">
        <v>99150018</v>
      </c>
      <c r="C11" s="11">
        <v>99714334</v>
      </c>
      <c r="D11" s="11">
        <v>101678706</v>
      </c>
    </row>
    <row r="12" spans="1:5" ht="19.899999999999999" customHeight="1" x14ac:dyDescent="0.2">
      <c r="A12" s="12" t="s">
        <v>8</v>
      </c>
      <c r="B12" s="11">
        <v>0</v>
      </c>
      <c r="C12" s="11">
        <v>0</v>
      </c>
      <c r="D12" s="11">
        <v>0</v>
      </c>
    </row>
    <row r="13" spans="1:5" ht="19.899999999999999" customHeight="1" x14ac:dyDescent="0.2">
      <c r="A13" s="13" t="s">
        <v>9</v>
      </c>
      <c r="B13" s="11">
        <v>102000018</v>
      </c>
      <c r="C13" s="11">
        <v>99714334.332699984</v>
      </c>
      <c r="D13" s="11">
        <v>101678706.05185419</v>
      </c>
    </row>
    <row r="14" spans="1:5" ht="19.899999999999999" customHeight="1" x14ac:dyDescent="0.2">
      <c r="A14" s="14" t="s">
        <v>10</v>
      </c>
      <c r="B14" s="9">
        <v>93770708</v>
      </c>
      <c r="C14" s="15">
        <v>96048641.332699984</v>
      </c>
      <c r="D14" s="15">
        <v>97940800.051854193</v>
      </c>
    </row>
    <row r="15" spans="1:5" ht="19.899999999999999" customHeight="1" x14ac:dyDescent="0.2">
      <c r="A15" s="12" t="s">
        <v>11</v>
      </c>
      <c r="B15" s="9">
        <v>8229310</v>
      </c>
      <c r="C15" s="15">
        <v>3665693</v>
      </c>
      <c r="D15" s="15">
        <v>3737906</v>
      </c>
    </row>
    <row r="16" spans="1:5" ht="19.899999999999999" customHeight="1" x14ac:dyDescent="0.2">
      <c r="A16" s="14" t="s">
        <v>12</v>
      </c>
      <c r="B16" s="9">
        <v>-2850000</v>
      </c>
      <c r="C16" s="9">
        <v>-0.3326999843120575</v>
      </c>
      <c r="D16" s="9">
        <v>-5.1854193210601807E-2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/>
      <c r="C19" s="17">
        <v>1425000</v>
      </c>
      <c r="D19" s="18">
        <v>1425000</v>
      </c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3800000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950000</v>
      </c>
      <c r="C23" s="11">
        <v>1425000</v>
      </c>
      <c r="D23" s="11">
        <v>1425000</v>
      </c>
      <c r="E23" s="19"/>
    </row>
    <row r="24" spans="1:7" ht="19.899999999999999" customHeight="1" x14ac:dyDescent="0.2">
      <c r="A24" s="14" t="s">
        <v>16</v>
      </c>
      <c r="B24" s="11">
        <v>2850000</v>
      </c>
      <c r="C24" s="11">
        <v>-1425000</v>
      </c>
      <c r="D24" s="11">
        <v>-1425000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-0.3326999843120575</v>
      </c>
      <c r="D26" s="25">
        <v>-5.1854193210601807E-2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 t="s">
        <v>33</v>
      </c>
      <c r="B29" s="36"/>
      <c r="C29" s="30"/>
      <c r="D29" s="31"/>
      <c r="E29" s="31"/>
    </row>
    <row r="30" spans="1:7" s="32" customFormat="1" x14ac:dyDescent="0.25">
      <c r="A30" s="40" t="s">
        <v>40</v>
      </c>
      <c r="B30" s="41" t="s">
        <v>23</v>
      </c>
      <c r="C30" s="42" t="s">
        <v>28</v>
      </c>
      <c r="D30" s="31"/>
      <c r="E30" s="31"/>
    </row>
    <row r="31" spans="1:7" s="32" customFormat="1" x14ac:dyDescent="0.25">
      <c r="A31" s="43" t="s">
        <v>41</v>
      </c>
      <c r="B31" s="44"/>
      <c r="C31" s="36"/>
      <c r="D31" s="36"/>
      <c r="E31" s="36"/>
    </row>
    <row r="32" spans="1:7" s="32" customFormat="1" x14ac:dyDescent="0.25">
      <c r="A32" s="45" t="s">
        <v>42</v>
      </c>
      <c r="B32" s="36"/>
      <c r="C32" s="30" t="s">
        <v>43</v>
      </c>
      <c r="D32" s="31"/>
      <c r="E32" s="31"/>
    </row>
    <row r="33" spans="1:5" s="32" customFormat="1" x14ac:dyDescent="0.25">
      <c r="A33" s="36"/>
      <c r="B33" s="43"/>
      <c r="C33" s="30"/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zoomScaleNormal="100" workbookViewId="0">
      <selection activeCell="J15" sqref="J15"/>
    </sheetView>
  </sheetViews>
  <sheetFormatPr defaultColWidth="11.42578125" defaultRowHeight="15" x14ac:dyDescent="0.2"/>
  <cols>
    <col min="1" max="1" width="51.28515625" style="1" customWidth="1"/>
    <col min="2" max="2" width="15.140625" style="1" bestFit="1" customWidth="1"/>
    <col min="3" max="3" width="17.28515625" style="1" customWidth="1"/>
    <col min="4" max="4" width="15.28515625" style="1" customWidth="1"/>
    <col min="5" max="16384" width="11.42578125" style="1"/>
  </cols>
  <sheetData>
    <row r="3" spans="1:6" x14ac:dyDescent="0.2">
      <c r="A3" s="39" t="s">
        <v>44</v>
      </c>
    </row>
    <row r="4" spans="1:6" x14ac:dyDescent="0.2">
      <c r="A4" s="2"/>
    </row>
    <row r="5" spans="1:6" ht="28.9" customHeight="1" x14ac:dyDescent="0.2">
      <c r="A5" s="51" t="s">
        <v>1</v>
      </c>
      <c r="B5" s="51"/>
      <c r="C5" s="51"/>
      <c r="D5" s="51"/>
    </row>
    <row r="6" spans="1:6" ht="19.149999999999999" customHeight="1" x14ac:dyDescent="0.2">
      <c r="A6" s="51" t="s">
        <v>2</v>
      </c>
      <c r="B6" s="51"/>
      <c r="C6" s="52"/>
      <c r="D6" s="52"/>
    </row>
    <row r="7" spans="1:6" ht="12" customHeight="1" x14ac:dyDescent="0.2">
      <c r="A7" s="53"/>
      <c r="B7" s="53"/>
      <c r="C7" s="53"/>
      <c r="D7" s="54"/>
    </row>
    <row r="8" spans="1:6" ht="12.6" customHeight="1" x14ac:dyDescent="0.2">
      <c r="A8" s="4"/>
    </row>
    <row r="9" spans="1:6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6" ht="19.899999999999999" customHeight="1" x14ac:dyDescent="0.2">
      <c r="A10" s="8" t="s">
        <v>6</v>
      </c>
      <c r="B10" s="9">
        <v>170393317</v>
      </c>
      <c r="C10" s="9">
        <v>203326440</v>
      </c>
      <c r="D10" s="9">
        <v>121970279</v>
      </c>
      <c r="E10" s="10"/>
    </row>
    <row r="11" spans="1:6" ht="19.899999999999999" customHeight="1" x14ac:dyDescent="0.2">
      <c r="A11" s="8" t="s">
        <v>7</v>
      </c>
      <c r="B11" s="11">
        <v>170393317</v>
      </c>
      <c r="C11" s="11">
        <v>203326440</v>
      </c>
      <c r="D11" s="11">
        <v>121970279</v>
      </c>
    </row>
    <row r="12" spans="1:6" ht="19.899999999999999" customHeight="1" x14ac:dyDescent="0.2">
      <c r="A12" s="12" t="s">
        <v>8</v>
      </c>
      <c r="B12" s="11">
        <v>0</v>
      </c>
      <c r="C12" s="11">
        <v>0</v>
      </c>
      <c r="D12" s="11">
        <v>0</v>
      </c>
      <c r="F12" s="47"/>
    </row>
    <row r="13" spans="1:6" ht="19.899999999999999" customHeight="1" x14ac:dyDescent="0.2">
      <c r="A13" s="13" t="s">
        <v>9</v>
      </c>
      <c r="B13" s="11">
        <v>172133021</v>
      </c>
      <c r="C13" s="11">
        <v>203326439.77509999</v>
      </c>
      <c r="D13" s="11">
        <v>121970279.13407847</v>
      </c>
    </row>
    <row r="14" spans="1:6" ht="19.899999999999999" customHeight="1" x14ac:dyDescent="0.2">
      <c r="A14" s="14" t="s">
        <v>10</v>
      </c>
      <c r="B14" s="9">
        <v>63687925</v>
      </c>
      <c r="C14" s="15">
        <v>62589864.075099997</v>
      </c>
      <c r="D14" s="15">
        <v>63777071.280078471</v>
      </c>
    </row>
    <row r="15" spans="1:6" ht="19.899999999999999" customHeight="1" x14ac:dyDescent="0.2">
      <c r="A15" s="12" t="s">
        <v>11</v>
      </c>
      <c r="B15" s="9">
        <v>108445096</v>
      </c>
      <c r="C15" s="15">
        <v>140736575.69999999</v>
      </c>
      <c r="D15" s="15">
        <v>58193207.854000002</v>
      </c>
    </row>
    <row r="16" spans="1:6" ht="19.899999999999999" customHeight="1" x14ac:dyDescent="0.2">
      <c r="A16" s="14" t="s">
        <v>12</v>
      </c>
      <c r="B16" s="9">
        <v>-1739704</v>
      </c>
      <c r="C16" s="9">
        <v>0.2249000072479248</v>
      </c>
      <c r="D16" s="9">
        <v>-0.13407847285270691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  <c r="G18" s="47"/>
    </row>
    <row r="19" spans="1:7" ht="19.899999999999999" customHeight="1" x14ac:dyDescent="0.2">
      <c r="A19" s="16" t="s">
        <v>13</v>
      </c>
      <c r="B19" s="17">
        <v>2406371</v>
      </c>
      <c r="C19" s="17"/>
      <c r="D19" s="18"/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666667</v>
      </c>
      <c r="C23" s="11">
        <v>0</v>
      </c>
      <c r="D23" s="11">
        <v>0</v>
      </c>
      <c r="E23" s="19"/>
    </row>
    <row r="24" spans="1:7" ht="19.899999999999999" customHeight="1" x14ac:dyDescent="0.2">
      <c r="A24" s="14" t="s">
        <v>16</v>
      </c>
      <c r="B24" s="11">
        <v>-666667</v>
      </c>
      <c r="C24" s="11">
        <v>0</v>
      </c>
      <c r="D24" s="11">
        <v>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0.2249000072479248</v>
      </c>
      <c r="D26" s="25">
        <v>-0.13407847285270691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/>
      <c r="B29" s="36"/>
      <c r="C29" s="30"/>
      <c r="D29" s="31"/>
      <c r="E29" s="31"/>
    </row>
    <row r="30" spans="1:7" s="32" customFormat="1" x14ac:dyDescent="0.25">
      <c r="A30" s="40"/>
      <c r="B30" s="41"/>
      <c r="C30" s="42"/>
      <c r="D30" s="31"/>
      <c r="E30" s="31"/>
    </row>
    <row r="31" spans="1:7" s="32" customFormat="1" x14ac:dyDescent="0.25">
      <c r="A31" s="43"/>
      <c r="B31" s="44"/>
      <c r="C31" s="36"/>
      <c r="D31" s="36"/>
      <c r="E31" s="36"/>
    </row>
    <row r="32" spans="1:7" s="32" customFormat="1" x14ac:dyDescent="0.25">
      <c r="A32" s="45"/>
      <c r="B32" s="36"/>
      <c r="C32" s="30"/>
      <c r="D32" s="31"/>
      <c r="E32" s="31"/>
    </row>
    <row r="33" spans="1:5" s="32" customFormat="1" x14ac:dyDescent="0.25">
      <c r="A33" s="36"/>
      <c r="B33" s="43"/>
      <c r="C33" s="30"/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3:E33"/>
  <sheetViews>
    <sheetView zoomScaleNormal="100" workbookViewId="0">
      <selection activeCell="G23" sqref="G23"/>
    </sheetView>
  </sheetViews>
  <sheetFormatPr defaultColWidth="11.42578125" defaultRowHeight="15" x14ac:dyDescent="0.2"/>
  <cols>
    <col min="1" max="1" width="51.28515625" style="1" customWidth="1"/>
    <col min="2" max="2" width="15.140625" style="1" bestFit="1" customWidth="1"/>
    <col min="3" max="3" width="17.28515625" style="1" customWidth="1"/>
    <col min="4" max="4" width="15.28515625" style="1" customWidth="1"/>
    <col min="5" max="16384" width="11.42578125" style="1"/>
  </cols>
  <sheetData>
    <row r="3" spans="1:5" x14ac:dyDescent="0.2">
      <c r="A3" s="39" t="s">
        <v>45</v>
      </c>
    </row>
    <row r="4" spans="1:5" x14ac:dyDescent="0.2">
      <c r="A4" s="2"/>
    </row>
    <row r="5" spans="1:5" ht="28.9" customHeight="1" x14ac:dyDescent="0.2">
      <c r="A5" s="51" t="s">
        <v>1</v>
      </c>
      <c r="B5" s="51"/>
      <c r="C5" s="51"/>
      <c r="D5" s="51"/>
    </row>
    <row r="6" spans="1:5" ht="19.149999999999999" customHeight="1" x14ac:dyDescent="0.2">
      <c r="A6" s="51" t="s">
        <v>2</v>
      </c>
      <c r="B6" s="51"/>
      <c r="C6" s="52"/>
      <c r="D6" s="52"/>
    </row>
    <row r="7" spans="1:5" ht="12" customHeight="1" x14ac:dyDescent="0.2">
      <c r="A7" s="53"/>
      <c r="B7" s="53"/>
      <c r="C7" s="53"/>
      <c r="D7" s="54"/>
    </row>
    <row r="8" spans="1:5" ht="12.6" customHeight="1" x14ac:dyDescent="0.2">
      <c r="A8" s="4"/>
    </row>
    <row r="9" spans="1:5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5" ht="19.899999999999999" customHeight="1" x14ac:dyDescent="0.2">
      <c r="A10" s="8" t="s">
        <v>6</v>
      </c>
      <c r="B10" s="9">
        <v>22870543</v>
      </c>
      <c r="C10" s="9">
        <v>23630641</v>
      </c>
      <c r="D10" s="9">
        <v>24096162</v>
      </c>
      <c r="E10" s="10"/>
    </row>
    <row r="11" spans="1:5" ht="19.899999999999999" customHeight="1" x14ac:dyDescent="0.2">
      <c r="A11" s="8" t="s">
        <v>7</v>
      </c>
      <c r="B11" s="11">
        <v>22850479</v>
      </c>
      <c r="C11" s="11">
        <v>23610262</v>
      </c>
      <c r="D11" s="11">
        <v>24075382</v>
      </c>
    </row>
    <row r="12" spans="1:5" ht="19.899999999999999" customHeight="1" x14ac:dyDescent="0.2">
      <c r="A12" s="12" t="s">
        <v>8</v>
      </c>
      <c r="B12" s="11">
        <v>20064</v>
      </c>
      <c r="C12" s="11">
        <v>20379</v>
      </c>
      <c r="D12" s="11">
        <v>20780</v>
      </c>
    </row>
    <row r="13" spans="1:5" ht="19.899999999999999" customHeight="1" x14ac:dyDescent="0.2">
      <c r="A13" s="13" t="s">
        <v>9</v>
      </c>
      <c r="B13" s="11">
        <v>27882879</v>
      </c>
      <c r="C13" s="11">
        <v>23630641</v>
      </c>
      <c r="D13" s="11">
        <v>24096162</v>
      </c>
    </row>
    <row r="14" spans="1:5" ht="19.899999999999999" customHeight="1" x14ac:dyDescent="0.2">
      <c r="A14" s="14" t="s">
        <v>10</v>
      </c>
      <c r="B14" s="9">
        <v>27368164</v>
      </c>
      <c r="C14" s="15">
        <v>23107844</v>
      </c>
      <c r="D14" s="15">
        <v>23563067</v>
      </c>
    </row>
    <row r="15" spans="1:5" ht="19.899999999999999" customHeight="1" x14ac:dyDescent="0.2">
      <c r="A15" s="12" t="s">
        <v>11</v>
      </c>
      <c r="B15" s="9">
        <v>514715</v>
      </c>
      <c r="C15" s="15">
        <v>522797</v>
      </c>
      <c r="D15" s="15">
        <v>533095</v>
      </c>
    </row>
    <row r="16" spans="1:5" ht="19.899999999999999" customHeight="1" x14ac:dyDescent="0.2">
      <c r="A16" s="14" t="s">
        <v>12</v>
      </c>
      <c r="B16" s="9">
        <v>-5012336</v>
      </c>
      <c r="C16" s="9">
        <v>0</v>
      </c>
      <c r="D16" s="9">
        <v>0</v>
      </c>
    </row>
    <row r="17" spans="1:5" ht="19.899999999999999" customHeight="1" x14ac:dyDescent="0.2">
      <c r="A17" s="53"/>
      <c r="B17" s="54"/>
      <c r="C17" s="54"/>
      <c r="D17" s="54"/>
    </row>
    <row r="18" spans="1:5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5" ht="19.899999999999999" customHeight="1" x14ac:dyDescent="0.2">
      <c r="A19" s="16" t="s">
        <v>13</v>
      </c>
      <c r="B19" s="17">
        <v>5012336</v>
      </c>
      <c r="C19" s="17"/>
      <c r="D19" s="18"/>
      <c r="E19" s="19"/>
    </row>
    <row r="20" spans="1:5" ht="19.899999999999999" customHeight="1" x14ac:dyDescent="0.2">
      <c r="A20" s="55"/>
      <c r="B20" s="54"/>
      <c r="C20" s="54"/>
      <c r="D20" s="54"/>
    </row>
    <row r="21" spans="1:5" ht="31.15" customHeight="1" x14ac:dyDescent="0.2">
      <c r="A21" s="5"/>
      <c r="B21" s="6" t="s">
        <v>3</v>
      </c>
      <c r="C21" s="6" t="s">
        <v>4</v>
      </c>
      <c r="D21" s="6" t="s">
        <v>5</v>
      </c>
    </row>
    <row r="22" spans="1:5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5" ht="19.899999999999999" customHeight="1" x14ac:dyDescent="0.2">
      <c r="A23" s="8" t="s">
        <v>15</v>
      </c>
      <c r="B23" s="11">
        <v>0</v>
      </c>
      <c r="C23" s="11">
        <v>0</v>
      </c>
      <c r="D23" s="11">
        <v>0</v>
      </c>
      <c r="E23" s="19"/>
    </row>
    <row r="24" spans="1:5" ht="19.899999999999999" customHeight="1" x14ac:dyDescent="0.2">
      <c r="A24" s="14" t="s">
        <v>16</v>
      </c>
      <c r="B24" s="11">
        <v>0</v>
      </c>
      <c r="C24" s="11">
        <v>0</v>
      </c>
      <c r="D24" s="11">
        <v>0</v>
      </c>
    </row>
    <row r="25" spans="1:5" ht="19.899999999999999" customHeight="1" x14ac:dyDescent="0.2">
      <c r="A25" s="22"/>
      <c r="B25" s="23"/>
      <c r="C25" s="23"/>
      <c r="D25" s="23"/>
    </row>
    <row r="26" spans="1:5" ht="19.899999999999999" customHeight="1" x14ac:dyDescent="0.2">
      <c r="A26" s="24" t="s">
        <v>17</v>
      </c>
      <c r="B26" s="25">
        <v>0</v>
      </c>
      <c r="C26" s="25">
        <v>0</v>
      </c>
      <c r="D26" s="25">
        <v>0</v>
      </c>
    </row>
    <row r="27" spans="1:5" ht="18" customHeight="1" x14ac:dyDescent="0.2">
      <c r="A27" s="27"/>
    </row>
    <row r="28" spans="1:5" ht="18" customHeight="1" x14ac:dyDescent="0.2">
      <c r="A28" s="27"/>
    </row>
    <row r="29" spans="1:5" s="32" customFormat="1" x14ac:dyDescent="0.25">
      <c r="A29" s="30" t="s">
        <v>46</v>
      </c>
      <c r="B29" s="36"/>
      <c r="C29" s="30"/>
      <c r="D29" s="31"/>
      <c r="E29" s="31"/>
    </row>
    <row r="30" spans="1:5" s="32" customFormat="1" x14ac:dyDescent="0.25">
      <c r="A30" s="40" t="s">
        <v>47</v>
      </c>
      <c r="B30" s="41" t="s">
        <v>23</v>
      </c>
      <c r="C30" s="42" t="s">
        <v>28</v>
      </c>
      <c r="D30" s="31"/>
      <c r="E30" s="31"/>
    </row>
    <row r="31" spans="1:5" s="32" customFormat="1" x14ac:dyDescent="0.25">
      <c r="A31" s="43" t="s">
        <v>48</v>
      </c>
      <c r="B31" s="44"/>
      <c r="C31" s="36"/>
      <c r="D31" s="36"/>
      <c r="E31" s="36"/>
    </row>
    <row r="32" spans="1:5" s="32" customFormat="1" x14ac:dyDescent="0.25">
      <c r="A32" s="45" t="s">
        <v>49</v>
      </c>
      <c r="B32" s="36"/>
      <c r="C32" s="30" t="s">
        <v>50</v>
      </c>
      <c r="D32" s="31"/>
      <c r="E32" s="31"/>
    </row>
    <row r="33" spans="1:5" s="32" customFormat="1" x14ac:dyDescent="0.25">
      <c r="A33" s="36"/>
      <c r="B33" s="43"/>
      <c r="C33" s="30"/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86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zoomScaleNormal="100" workbookViewId="0">
      <selection activeCell="G23" sqref="G23"/>
    </sheetView>
  </sheetViews>
  <sheetFormatPr defaultColWidth="11.42578125" defaultRowHeight="15" x14ac:dyDescent="0.2"/>
  <cols>
    <col min="1" max="1" width="51.28515625" style="1" customWidth="1"/>
    <col min="2" max="2" width="15.140625" style="1" bestFit="1" customWidth="1"/>
    <col min="3" max="3" width="17.28515625" style="1" customWidth="1"/>
    <col min="4" max="4" width="15.28515625" style="1" customWidth="1"/>
    <col min="5" max="16384" width="11.42578125" style="1"/>
  </cols>
  <sheetData>
    <row r="3" spans="1:5" x14ac:dyDescent="0.2">
      <c r="A3" s="39" t="s">
        <v>51</v>
      </c>
    </row>
    <row r="4" spans="1:5" x14ac:dyDescent="0.2">
      <c r="A4" s="2"/>
    </row>
    <row r="5" spans="1:5" ht="28.9" customHeight="1" x14ac:dyDescent="0.2">
      <c r="A5" s="51" t="s">
        <v>1</v>
      </c>
      <c r="B5" s="51"/>
      <c r="C5" s="51"/>
      <c r="D5" s="51"/>
    </row>
    <row r="6" spans="1:5" ht="19.149999999999999" customHeight="1" x14ac:dyDescent="0.2">
      <c r="A6" s="51" t="s">
        <v>2</v>
      </c>
      <c r="B6" s="51"/>
      <c r="C6" s="52"/>
      <c r="D6" s="52"/>
    </row>
    <row r="7" spans="1:5" ht="12" customHeight="1" x14ac:dyDescent="0.2">
      <c r="A7" s="53"/>
      <c r="B7" s="53"/>
      <c r="C7" s="53"/>
      <c r="D7" s="54"/>
    </row>
    <row r="8" spans="1:5" ht="12.6" customHeight="1" x14ac:dyDescent="0.2">
      <c r="A8" s="4"/>
    </row>
    <row r="9" spans="1:5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5" ht="19.899999999999999" customHeight="1" x14ac:dyDescent="0.2">
      <c r="A10" s="8" t="s">
        <v>6</v>
      </c>
      <c r="B10" s="9">
        <v>43487096</v>
      </c>
      <c r="C10" s="9">
        <v>31729645</v>
      </c>
      <c r="D10" s="9">
        <v>32833299</v>
      </c>
      <c r="E10" s="10"/>
    </row>
    <row r="11" spans="1:5" ht="19.899999999999999" customHeight="1" x14ac:dyDescent="0.2">
      <c r="A11" s="8" t="s">
        <v>7</v>
      </c>
      <c r="B11" s="11">
        <v>43487096</v>
      </c>
      <c r="C11" s="11">
        <v>31729645</v>
      </c>
      <c r="D11" s="11">
        <v>32833299</v>
      </c>
    </row>
    <row r="12" spans="1:5" ht="19.899999999999999" customHeight="1" x14ac:dyDescent="0.2">
      <c r="A12" s="12" t="s">
        <v>8</v>
      </c>
      <c r="B12" s="11">
        <v>0</v>
      </c>
      <c r="C12" s="11">
        <v>0</v>
      </c>
      <c r="D12" s="11">
        <v>0</v>
      </c>
    </row>
    <row r="13" spans="1:5" ht="19.899999999999999" customHeight="1" x14ac:dyDescent="0.2">
      <c r="A13" s="13" t="s">
        <v>9</v>
      </c>
      <c r="B13" s="11">
        <v>43487096</v>
      </c>
      <c r="C13" s="11">
        <v>31729645.214599993</v>
      </c>
      <c r="D13" s="11">
        <v>32833298.760927618</v>
      </c>
    </row>
    <row r="14" spans="1:5" ht="19.899999999999999" customHeight="1" x14ac:dyDescent="0.2">
      <c r="A14" s="14" t="s">
        <v>10</v>
      </c>
      <c r="B14" s="9">
        <v>30807196</v>
      </c>
      <c r="C14" s="15">
        <v>31315145.214599993</v>
      </c>
      <c r="D14" s="15">
        <v>32495298.760927618</v>
      </c>
    </row>
    <row r="15" spans="1:5" ht="19.899999999999999" customHeight="1" x14ac:dyDescent="0.2">
      <c r="A15" s="12" t="s">
        <v>11</v>
      </c>
      <c r="B15" s="9">
        <v>12679900</v>
      </c>
      <c r="C15" s="15">
        <v>414500</v>
      </c>
      <c r="D15" s="15">
        <v>338000</v>
      </c>
    </row>
    <row r="16" spans="1:5" ht="19.899999999999999" customHeight="1" x14ac:dyDescent="0.2">
      <c r="A16" s="14" t="s">
        <v>12</v>
      </c>
      <c r="B16" s="9">
        <v>0</v>
      </c>
      <c r="C16" s="9">
        <v>-0.21459999307990074</v>
      </c>
      <c r="D16" s="9">
        <v>0.23907238245010376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/>
      <c r="C19" s="17"/>
      <c r="D19" s="18"/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0</v>
      </c>
      <c r="C23" s="11">
        <v>0</v>
      </c>
      <c r="D23" s="11">
        <v>0</v>
      </c>
      <c r="E23" s="19"/>
    </row>
    <row r="24" spans="1:7" ht="19.899999999999999" customHeight="1" x14ac:dyDescent="0.2">
      <c r="A24" s="14" t="s">
        <v>16</v>
      </c>
      <c r="B24" s="11">
        <v>0</v>
      </c>
      <c r="C24" s="11">
        <v>0</v>
      </c>
      <c r="D24" s="11">
        <v>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-0.21459999307990074</v>
      </c>
      <c r="D26" s="25">
        <v>0.23907238245010376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 t="s">
        <v>52</v>
      </c>
      <c r="B29" s="36"/>
      <c r="C29" s="30"/>
      <c r="D29" s="31"/>
      <c r="E29" s="31"/>
    </row>
    <row r="30" spans="1:7" s="32" customFormat="1" x14ac:dyDescent="0.25">
      <c r="A30" s="40" t="s">
        <v>53</v>
      </c>
      <c r="B30" s="41" t="s">
        <v>23</v>
      </c>
      <c r="C30" s="42" t="s">
        <v>20</v>
      </c>
      <c r="D30" s="31"/>
      <c r="E30" s="31"/>
    </row>
    <row r="31" spans="1:7" s="32" customFormat="1" x14ac:dyDescent="0.25">
      <c r="A31" s="43" t="s">
        <v>54</v>
      </c>
      <c r="B31" s="44"/>
      <c r="C31" s="36" t="s">
        <v>55</v>
      </c>
      <c r="D31" s="36"/>
      <c r="E31" s="36"/>
    </row>
    <row r="32" spans="1:7" s="32" customFormat="1" x14ac:dyDescent="0.25">
      <c r="A32" s="45" t="s">
        <v>56</v>
      </c>
      <c r="B32" s="36"/>
      <c r="C32" s="30"/>
      <c r="D32" s="31"/>
      <c r="E32" s="31"/>
    </row>
    <row r="33" spans="1:5" s="32" customFormat="1" x14ac:dyDescent="0.25">
      <c r="A33" s="36"/>
      <c r="B33" s="43"/>
      <c r="C33" s="30"/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G33"/>
  <sheetViews>
    <sheetView topLeftCell="A4" zoomScaleNormal="100" workbookViewId="0">
      <selection activeCell="G26" sqref="G26"/>
    </sheetView>
  </sheetViews>
  <sheetFormatPr defaultColWidth="11.42578125" defaultRowHeight="15" x14ac:dyDescent="0.2"/>
  <cols>
    <col min="1" max="1" width="51.28515625" style="1" customWidth="1"/>
    <col min="2" max="2" width="15.140625" style="1" bestFit="1" customWidth="1"/>
    <col min="3" max="3" width="17.28515625" style="1" customWidth="1"/>
    <col min="4" max="4" width="15.28515625" style="1" customWidth="1"/>
    <col min="5" max="16384" width="11.42578125" style="1"/>
  </cols>
  <sheetData>
    <row r="3" spans="1:5" x14ac:dyDescent="0.2">
      <c r="A3" s="39" t="s">
        <v>57</v>
      </c>
    </row>
    <row r="4" spans="1:5" x14ac:dyDescent="0.2">
      <c r="A4" s="2"/>
    </row>
    <row r="5" spans="1:5" ht="28.9" customHeight="1" x14ac:dyDescent="0.2">
      <c r="A5" s="51" t="s">
        <v>1</v>
      </c>
      <c r="B5" s="51"/>
      <c r="C5" s="51"/>
      <c r="D5" s="51"/>
    </row>
    <row r="6" spans="1:5" ht="19.149999999999999" customHeight="1" x14ac:dyDescent="0.2">
      <c r="A6" s="51" t="s">
        <v>2</v>
      </c>
      <c r="B6" s="51"/>
      <c r="C6" s="52"/>
      <c r="D6" s="52"/>
    </row>
    <row r="7" spans="1:5" ht="12" customHeight="1" x14ac:dyDescent="0.2">
      <c r="A7" s="53"/>
      <c r="B7" s="53"/>
      <c r="C7" s="53"/>
      <c r="D7" s="54"/>
    </row>
    <row r="8" spans="1:5" ht="12.6" customHeight="1" x14ac:dyDescent="0.2">
      <c r="A8" s="4"/>
    </row>
    <row r="9" spans="1:5" ht="33" customHeight="1" x14ac:dyDescent="0.2">
      <c r="A9" s="5"/>
      <c r="B9" s="6" t="s">
        <v>3</v>
      </c>
      <c r="C9" s="6" t="s">
        <v>4</v>
      </c>
      <c r="D9" s="6" t="s">
        <v>5</v>
      </c>
      <c r="E9" s="7"/>
    </row>
    <row r="10" spans="1:5" ht="19.899999999999999" customHeight="1" x14ac:dyDescent="0.2">
      <c r="A10" s="8" t="s">
        <v>6</v>
      </c>
      <c r="B10" s="9">
        <v>18740000</v>
      </c>
      <c r="C10" s="9">
        <v>19376347</v>
      </c>
      <c r="D10" s="9">
        <v>19923763</v>
      </c>
      <c r="E10" s="10"/>
    </row>
    <row r="11" spans="1:5" ht="19.899999999999999" customHeight="1" x14ac:dyDescent="0.2">
      <c r="A11" s="8" t="s">
        <v>7</v>
      </c>
      <c r="B11" s="11">
        <v>18740000</v>
      </c>
      <c r="C11" s="11">
        <v>19376347</v>
      </c>
      <c r="D11" s="11">
        <v>19923763</v>
      </c>
    </row>
    <row r="12" spans="1:5" ht="19.899999999999999" customHeight="1" x14ac:dyDescent="0.2">
      <c r="A12" s="12" t="s">
        <v>8</v>
      </c>
      <c r="B12" s="11">
        <v>0</v>
      </c>
      <c r="C12" s="11">
        <v>0</v>
      </c>
      <c r="D12" s="11">
        <v>0</v>
      </c>
    </row>
    <row r="13" spans="1:5" ht="19.899999999999999" customHeight="1" x14ac:dyDescent="0.2">
      <c r="A13" s="13" t="s">
        <v>9</v>
      </c>
      <c r="B13" s="11">
        <v>18704000</v>
      </c>
      <c r="C13" s="11">
        <v>19340346.528499998</v>
      </c>
      <c r="D13" s="11">
        <v>19887762.766811449</v>
      </c>
    </row>
    <row r="14" spans="1:5" ht="19.899999999999999" customHeight="1" x14ac:dyDescent="0.2">
      <c r="A14" s="14" t="s">
        <v>10</v>
      </c>
      <c r="B14" s="9">
        <v>18223500</v>
      </c>
      <c r="C14" s="15">
        <v>18757346.528499998</v>
      </c>
      <c r="D14" s="15">
        <v>19222762.766811449</v>
      </c>
    </row>
    <row r="15" spans="1:5" ht="19.899999999999999" customHeight="1" x14ac:dyDescent="0.2">
      <c r="A15" s="12" t="s">
        <v>11</v>
      </c>
      <c r="B15" s="9">
        <v>480500</v>
      </c>
      <c r="C15" s="15">
        <v>583000</v>
      </c>
      <c r="D15" s="15">
        <v>665000</v>
      </c>
    </row>
    <row r="16" spans="1:5" ht="19.899999999999999" customHeight="1" x14ac:dyDescent="0.2">
      <c r="A16" s="14" t="s">
        <v>12</v>
      </c>
      <c r="B16" s="9">
        <v>36000</v>
      </c>
      <c r="C16" s="9">
        <v>36000.471500001848</v>
      </c>
      <c r="D16" s="9">
        <v>36000.233188550919</v>
      </c>
    </row>
    <row r="17" spans="1:7" ht="19.899999999999999" customHeight="1" x14ac:dyDescent="0.2">
      <c r="A17" s="53"/>
      <c r="B17" s="54"/>
      <c r="C17" s="54"/>
      <c r="D17" s="54"/>
    </row>
    <row r="18" spans="1:7" ht="29.45" customHeight="1" x14ac:dyDescent="0.2">
      <c r="A18" s="5"/>
      <c r="B18" s="6" t="s">
        <v>3</v>
      </c>
      <c r="C18" s="6" t="s">
        <v>4</v>
      </c>
      <c r="D18" s="6" t="s">
        <v>5</v>
      </c>
    </row>
    <row r="19" spans="1:7" ht="19.899999999999999" customHeight="1" x14ac:dyDescent="0.2">
      <c r="A19" s="16" t="s">
        <v>13</v>
      </c>
      <c r="B19" s="17"/>
      <c r="C19" s="17"/>
      <c r="D19" s="18"/>
      <c r="E19" s="19"/>
      <c r="G19" s="20"/>
    </row>
    <row r="20" spans="1:7" ht="19.899999999999999" customHeight="1" x14ac:dyDescent="0.2">
      <c r="A20" s="55"/>
      <c r="B20" s="54"/>
      <c r="C20" s="54"/>
      <c r="D20" s="54"/>
    </row>
    <row r="21" spans="1:7" ht="31.15" customHeight="1" x14ac:dyDescent="0.2">
      <c r="A21" s="5"/>
      <c r="B21" s="6" t="s">
        <v>3</v>
      </c>
      <c r="C21" s="6" t="s">
        <v>4</v>
      </c>
      <c r="D21" s="6" t="s">
        <v>5</v>
      </c>
      <c r="G21" s="21"/>
    </row>
    <row r="22" spans="1:7" ht="19.899999999999999" customHeight="1" x14ac:dyDescent="0.2">
      <c r="A22" s="8" t="s">
        <v>14</v>
      </c>
      <c r="B22" s="11">
        <v>0</v>
      </c>
      <c r="C22" s="11">
        <v>0</v>
      </c>
      <c r="D22" s="11">
        <v>0</v>
      </c>
    </row>
    <row r="23" spans="1:7" ht="19.899999999999999" customHeight="1" x14ac:dyDescent="0.2">
      <c r="A23" s="8" t="s">
        <v>15</v>
      </c>
      <c r="B23" s="11">
        <v>36000</v>
      </c>
      <c r="C23" s="11">
        <v>36000</v>
      </c>
      <c r="D23" s="11">
        <v>36000</v>
      </c>
      <c r="E23" s="19"/>
    </row>
    <row r="24" spans="1:7" ht="19.899999999999999" customHeight="1" x14ac:dyDescent="0.2">
      <c r="A24" s="14" t="s">
        <v>16</v>
      </c>
      <c r="B24" s="11">
        <v>-36000</v>
      </c>
      <c r="C24" s="11">
        <v>-36000</v>
      </c>
      <c r="D24" s="11">
        <v>-36000</v>
      </c>
    </row>
    <row r="25" spans="1:7" ht="19.899999999999999" customHeight="1" x14ac:dyDescent="0.2">
      <c r="A25" s="22"/>
      <c r="B25" s="23"/>
      <c r="C25" s="23"/>
      <c r="D25" s="23"/>
    </row>
    <row r="26" spans="1:7" ht="19.899999999999999" customHeight="1" x14ac:dyDescent="0.2">
      <c r="A26" s="24" t="s">
        <v>17</v>
      </c>
      <c r="B26" s="25">
        <v>0</v>
      </c>
      <c r="C26" s="25">
        <v>0.47150000184774399</v>
      </c>
      <c r="D26" s="25">
        <v>0.23318855091929436</v>
      </c>
      <c r="F26" s="26"/>
    </row>
    <row r="27" spans="1:7" ht="18" customHeight="1" x14ac:dyDescent="0.2">
      <c r="A27" s="27"/>
    </row>
    <row r="28" spans="1:7" ht="18" customHeight="1" x14ac:dyDescent="0.2">
      <c r="A28" s="27"/>
    </row>
    <row r="29" spans="1:7" s="32" customFormat="1" x14ac:dyDescent="0.25">
      <c r="A29" s="30" t="s">
        <v>58</v>
      </c>
      <c r="B29" s="36"/>
      <c r="C29" s="30"/>
      <c r="D29" s="31"/>
      <c r="E29" s="31"/>
    </row>
    <row r="30" spans="1:7" s="32" customFormat="1" x14ac:dyDescent="0.25">
      <c r="A30" s="40" t="s">
        <v>59</v>
      </c>
      <c r="B30" s="41" t="s">
        <v>23</v>
      </c>
      <c r="C30" s="42" t="s">
        <v>28</v>
      </c>
      <c r="D30" s="31"/>
      <c r="E30" s="31"/>
    </row>
    <row r="31" spans="1:7" s="32" customFormat="1" x14ac:dyDescent="0.25">
      <c r="A31" s="43" t="s">
        <v>60</v>
      </c>
      <c r="B31" s="44"/>
      <c r="C31" s="36"/>
      <c r="D31" s="36"/>
      <c r="E31" s="36"/>
    </row>
    <row r="32" spans="1:7" s="32" customFormat="1" x14ac:dyDescent="0.25">
      <c r="A32" s="45" t="s">
        <v>61</v>
      </c>
      <c r="B32" s="36"/>
      <c r="C32" s="30" t="s">
        <v>62</v>
      </c>
      <c r="D32" s="31"/>
      <c r="E32" s="31"/>
    </row>
    <row r="33" spans="1:5" s="32" customFormat="1" x14ac:dyDescent="0.25">
      <c r="A33" s="36"/>
      <c r="B33" s="43"/>
      <c r="C33" s="30"/>
      <c r="D33" s="31"/>
      <c r="E33" s="31"/>
    </row>
  </sheetData>
  <mergeCells count="5">
    <mergeCell ref="A5:D5"/>
    <mergeCell ref="A6:D6"/>
    <mergeCell ref="A7:D7"/>
    <mergeCell ref="A17:D17"/>
    <mergeCell ref="A20:D20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14</vt:i4>
      </vt:variant>
    </vt:vector>
  </HeadingPairs>
  <TitlesOfParts>
    <vt:vector size="14" baseType="lpstr">
      <vt:lpstr>OPĆI DIO-UKUPNO</vt:lpstr>
      <vt:lpstr>OPĆI DIO-UFRI</vt:lpstr>
      <vt:lpstr>OPĆI DIO-FZS</vt:lpstr>
      <vt:lpstr>OPĆI DIO-TFRI</vt:lpstr>
      <vt:lpstr>OPĆI DIO-MEDRI</vt:lpstr>
      <vt:lpstr>OPĆI DIO-SURI</vt:lpstr>
      <vt:lpstr>OPĆI DIO-PRAVRI</vt:lpstr>
      <vt:lpstr>OPĆI DIO-FMTU</vt:lpstr>
      <vt:lpstr>OPĆI DIO-GRADRI</vt:lpstr>
      <vt:lpstr>OPĆI DIO-FFRI</vt:lpstr>
      <vt:lpstr>OPĆI DIO-EFRI</vt:lpstr>
      <vt:lpstr>OPĆI DIO-SVKRI</vt:lpstr>
      <vt:lpstr>OPĆI DIO-APURI</vt:lpstr>
      <vt:lpstr>OPĆI DIO-PFRI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002-rac</dc:creator>
  <cp:lastModifiedBy>Branka</cp:lastModifiedBy>
  <dcterms:created xsi:type="dcterms:W3CDTF">2016-12-13T11:06:11Z</dcterms:created>
  <dcterms:modified xsi:type="dcterms:W3CDTF">2016-12-14T10:31:02Z</dcterms:modified>
</cp:coreProperties>
</file>